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092" documentId="120_S{2AC9BD13-BADA-5192-A53E-5A8FF88502F6}" xr6:coauthVersionLast="47" xr6:coauthVersionMax="47" xr10:uidLastSave="{6657CD53-0738-49D3-A1C5-A25C8DD46B36}"/>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3" i="9"/>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<sst xmlns="http://schemas.openxmlformats.org/spreadsheetml/2006/main" count="180281" uniqueCount="39124">
  <si>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</si>
  <si>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</si>
  <si>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</si>
  <si>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</si>
  <si>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</si>
  <si>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</si>
  <si>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</si>
  <si>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</si>
  <si>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</si>
  <si>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</si>
  <si>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</si>
  <si>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</si>
  <si>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</si>
  <si>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</si>
  <si>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</si>
  <si>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</si>
  <si>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</si>
  <si>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</si>
  <si>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</si>
  <si>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</si>
  <si>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</si>
  <si>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</si>
  <si>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</si>
  <si>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</si>
  <si>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</si>
  <si>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</si>
  <si>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</si>
  <si>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</si>
  <si>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</si>
  <si>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</si>
  <si>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</si>
  <si>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</si>
  <si>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</si>
  <si>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</si>
  <si>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</si>
  <si>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</si>
  <si>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</si>
  <si>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</si>
  <si>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</si>
  <si>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</si>
  <si>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</si>
  <si>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</si>
  <si>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</si>
  <si>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</si>
  <si>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</si>
  <si>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</si>
  <si>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</si>
  <si>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</si>
  <si>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</si>
  <si>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</si>
  <si>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</si>
  <si>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</si>
  <si>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</si>
  <si>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</si>
  <si>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</si>
  <si>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</si>
  <si>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</si>
  <si>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</si>
  <si>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</si>
  <si>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</si>
  <si>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</si>
  <si>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</si>
  <si>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</si>
  <si>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</si>
  <si>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</si>
  <si>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</si>
  <si>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</si>
  <si>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</si>
  <si>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</si>
  <si>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</si>
  <si>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</si>
  <si>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</si>
  <si>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</si>
  <si>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</si>
  <si>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</si>
  <si>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</si>
  <si>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</si>
  <si>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</si>
  <si>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</si>
  <si>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</si>
  <si>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</si>
  <si>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</si>
  <si>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</si>
  <si>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</si>
  <si>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</si>
  <si>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</si>
  <si>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</si>
  <si>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</si>
  <si>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</si>
  <si>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</si>
  <si>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</si>
  <si>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</si>
  <si>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</si>
  <si>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</si>
  <si>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</si>
  <si>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</si>
  <si>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</si>
  <si>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</si>
  <si>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</si>
  <si>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</si>
  <si>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</si>
  <si>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</si>
  <si>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</si>
  <si>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</si>
  <si>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</si>
  <si>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</si>
  <si>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</si>
  <si>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</si>
  <si>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</si>
  <si>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</si>
  <si>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</si>
  <si>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</si>
  <si>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</si>
  <si>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</si>
  <si>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</si>
  <si>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</si>
  <si>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</si>
  <si>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</si>
  <si>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</si>
  <si>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</si>
  <si>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</si>
  <si>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</si>
  <si>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</si>
  <si>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</si>
  <si>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</si>
  <si>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</si>
  <si>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</si>
  <si>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</si>
  <si>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</si>
  <si>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</si>
  <si>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</si>
  <si>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</si>
  <si>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</si>
  <si>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</si>
  <si>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</si>
  <si>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</si>
  <si>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</si>
  <si>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</si>
  <si>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</si>
  <si>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</si>
  <si>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</si>
  <si>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</si>
  <si>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</si>
  <si>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</si>
  <si>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</si>
  <si>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</si>
  <si>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</si>
  <si>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</si>
  <si>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</si>
  <si>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</si>
  <si>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</si>
  <si>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</si>
  <si>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</si>
  <si>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</si>
  <si>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</si>
  <si>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</si>
  <si>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</si>
  <si>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</si>
  <si>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</si>
  <si>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</si>
  <si>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</si>
  <si>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</si>
  <si>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</si>
  <si>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</si>
  <si>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</si>
  <si>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</si>
  <si>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</si>
  <si>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</si>
  <si>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</si>
  <si>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</si>
  <si>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</si>
  <si>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</si>
  <si>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</si>
  <si>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</si>
  <si>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</si>
  <si>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</si>
  <si>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</si>
  <si>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</si>
  <si>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</si>
  <si>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</si>
  <si>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</si>
  <si>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</si>
  <si>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</si>
  <si>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</si>
  <si>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</si>
  <si>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</si>
  <si>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</si>
  <si>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</si>
  <si>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</si>
  <si>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</si>
  <si>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</si>
  <si>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</si>
  <si>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</si>
  <si>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</si>
  <si>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</si>
  <si>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</si>
  <si>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</si>
  <si>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</si>
  <si>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</si>
  <si>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</si>
  <si>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</si>
  <si>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</si>
  <si>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</si>
  <si>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</si>
  <si>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</si>
  <si>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</si>
  <si>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</si>
  <si>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</si>
  <si>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</si>
  <si>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</si>
  <si>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</si>
  <si>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</si>
  <si>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</si>
  <si>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</si>
  <si>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</si>
  <si>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</si>
  <si>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</si>
  <si>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</si>
  <si>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</si>
  <si>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</si>
  <si>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</si>
  <si>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</si>
  <si>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</si>
  <si>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</si>
  <si>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</si>
  <si>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</si>
  <si>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</si>
  <si>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</si>
  <si>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</si>
  <si>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</si>
  <si>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</si>
  <si>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</si>
  <si>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</si>
  <si>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</si>
  <si>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</si>
  <si>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</si>
  <si>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</si>
  <si>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</si>
  <si>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</si>
  <si>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</si>
  <si>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</si>
  <si>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</si>
  <si>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</si>
  <si>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</si>
  <si>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</si>
  <si>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</si>
  <si>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</si>
  <si>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</si>
  <si>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</si>
  <si>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</si>
  <si>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</si>
  <si>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</si>
  <si>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</si>
  <si>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</si>
  <si>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</si>
  <si>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</si>
  <si>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</si>
  <si>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</si>
  <si>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</si>
  <si>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</si>
  <si>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</si>
  <si>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</si>
  <si>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</si>
  <si>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</si>
  <si>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</si>
  <si>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</si>
  <si>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</si>
  <si>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</si>
  <si>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</si>
  <si>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</si>
  <si>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</si>
  <si>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</si>
  <si>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</si>
  <si>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</si>
  <si>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</si>
  <si>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</si>
  <si>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</si>
  <si>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</si>
  <si>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</si>
  <si>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</si>
  <si>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</si>
  <si>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</si>
  <si>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</si>
  <si>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</si>
  <si>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</si>
  <si>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</si>
  <si>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</si>
  <si>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</si>
  <si>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</si>
  <si>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</si>
  <si>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</si>
  <si>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</si>
  <si>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</si>
  <si>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</si>
  <si>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</si>
  <si>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</si>
  <si>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</si>
  <si>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</si>
  <si>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</si>
  <si>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</si>
  <si>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</si>
  <si>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</si>
  <si>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</si>
  <si>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</si>
  <si>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</si>
  <si>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</si>
  <si>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</si>
  <si>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</si>
  <si>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</si>
  <si>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</si>
  <si>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</si>
  <si>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</si>
  <si>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</si>
  <si>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</si>
  <si>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</si>
  <si>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</si>
  <si>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</si>
  <si>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</si>
  <si>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</si>
  <si>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</si>
  <si>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</si>
  <si>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</si>
  <si>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</si>
  <si>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</si>
  <si>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</si>
  <si>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</si>
  <si>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</si>
  <si>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</si>
  <si>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</si>
  <si>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</si>
  <si>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</si>
  <si>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</si>
  <si>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</si>
  <si>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</si>
  <si>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</si>
  <si>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</si>
  <si>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</si>
  <si>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</si>
  <si>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</si>
  <si>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</si>
  <si>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</si>
  <si>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</si>
  <si>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</si>
  <si>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</si>
  <si>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</si>
  <si>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</si>
  <si>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</si>
  <si>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</si>
  <si>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</si>
  <si>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</si>
  <si>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</si>
  <si>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</si>
  <si>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</si>
  <si>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</si>
  <si>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</si>
  <si>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</si>
  <si>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</si>
  <si>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</si>
  <si>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</si>
  <si>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</si>
  <si>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</si>
  <si>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</si>
  <si>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</si>
  <si>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</si>
  <si>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</si>
  <si>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</si>
  <si>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</si>
  <si>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</si>
  <si>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</si>
  <si>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</si>
  <si>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</si>
  <si>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</si>
  <si>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</si>
  <si>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</si>
  <si>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</si>
  <si>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</si>
  <si>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</si>
  <si>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</si>
  <si>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</si>
  <si>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</si>
  <si>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</si>
  <si>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</si>
  <si>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</si>
  <si>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</si>
  <si>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</si>
  <si>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</si>
  <si>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</si>
  <si>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</si>
  <si>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</si>
  <si>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</si>
  <si>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</si>
  <si>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</si>
  <si>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</si>
  <si>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</si>
  <si>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</si>
  <si>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</si>
  <si>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</si>
  <si>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</si>
  <si>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</si>
  <si>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</si>
  <si>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</si>
  <si>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</si>
  <si>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</si>
  <si>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</si>
  <si>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</si>
  <si>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</si>
  <si>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</si>
  <si>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</si>
  <si>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</si>
  <si>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</si>
  <si>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</si>
  <si>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</si>
  <si>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</si>
  <si>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</si>
  <si>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</si>
  <si>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</si>
  <si>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</si>
  <si>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</si>
  <si>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</si>
  <si>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</si>
  <si>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</si>
  <si>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</si>
  <si>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</si>
  <si>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</si>
  <si>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</si>
  <si>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</si>
  <si>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</si>
  <si>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</si>
  <si>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</si>
  <si>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</si>
  <si>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</si>
  <si>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</si>
  <si>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</si>
  <si>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</si>
  <si>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</si>
  <si>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</si>
  <si>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</si>
  <si>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</si>
  <si>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</si>
  <si>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</si>
  <si>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</si>
  <si>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</si>
  <si>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</si>
  <si>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</si>
  <si>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</si>
  <si>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</si>
  <si>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</si>
  <si>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</si>
  <si>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</si>
  <si>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</si>
  <si>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</si>
  <si>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</si>
  <si>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</si>
  <si>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</si>
  <si>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</si>
  <si>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</si>
  <si>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</si>
  <si>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</si>
  <si>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</si>
  <si>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</si>
  <si>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</si>
  <si>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</si>
  <si>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</si>
  <si>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</si>
  <si>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</si>
  <si>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</si>
  <si>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</si>
  <si>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</si>
  <si>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</si>
  <si>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</si>
  <si>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</si>
  <si>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</si>
  <si>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</si>
  <si>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</si>
  <si>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</si>
  <si>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</si>
  <si>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</si>
  <si>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</si>
  <si>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</si>
  <si>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</si>
  <si>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</si>
  <si>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</si>
  <si>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</si>
  <si>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</si>
  <si>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</si>
  <si>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</si>
  <si>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</si>
  <si>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</si>
  <si>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</si>
  <si>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</si>
  <si>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</si>
  <si>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</si>
  <si>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</si>
  <si>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</si>
  <si>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</si>
  <si>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</si>
  <si>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</si>
  <si>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</si>
  <si>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</si>
  <si>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</si>
  <si>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</si>
  <si>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</si>
  <si>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</si>
  <si>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</si>
  <si>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</si>
  <si>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</si>
  <si>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</si>
  <si>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</si>
  <si>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</si>
  <si>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</si>
  <si>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</si>
  <si>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</si>
  <si>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</si>
  <si>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</si>
  <si>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</si>
  <si>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</si>
  <si>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</si>
  <si>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</si>
  <si>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</si>
  <si>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</si>
  <si>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</si>
  <si>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</si>
  <si>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</si>
  <si>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</si>
  <si>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</si>
  <si>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</si>
  <si>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</si>
  <si>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</si>
  <si>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</si>
  <si>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</si>
  <si>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</si>
  <si>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</si>
  <si>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</si>
  <si>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</si>
  <si>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</si>
  <si>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</si>
  <si>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</si>
  <si>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</si>
  <si>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</si>
  <si>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</si>
  <si>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</si>
  <si>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</si>
  <si>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</si>
  <si>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</si>
  <si>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</si>
  <si>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</si>
  <si>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</si>
  <si>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</si>
  <si>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</si>
  <si>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</si>
  <si>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</si>
  <si>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</si>
  <si>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</si>
  <si>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</si>
  <si>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</si>
  <si>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</si>
  <si>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</si>
  <si>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</si>
  <si>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</si>
  <si>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</si>
  <si>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</si>
  <si>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</si>
  <si>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</si>
  <si>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</si>
  <si>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</si>
  <si>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</si>
  <si>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</si>
  <si>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</si>
  <si>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</si>
  <si>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</si>
  <si>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</si>
  <si>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</si>
  <si>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</si>
  <si>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</si>
  <si>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</si>
  <si>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</si>
  <si>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</si>
  <si>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</si>
  <si>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</si>
  <si>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</si>
  <si>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</si>
  <si>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</si>
  <si>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</si>
  <si>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</si>
  <si>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</si>
  <si>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</si>
  <si>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</si>
  <si>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</si>
  <si>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</si>
  <si>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</si>
  <si>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</si>
  <si>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</si>
  <si>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</si>
  <si>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</si>
  <si>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</si>
  <si>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</si>
  <si>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</si>
  <si>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</si>
  <si>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</si>
  <si>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</si>
  <si>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</si>
  <si>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</si>
  <si>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</si>
  <si>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</si>
  <si>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</si>
  <si>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</si>
  <si>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</si>
  <si>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</si>
  <si>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</si>
  <si>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</si>
  <si>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</si>
  <si>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</si>
  <si>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</si>
  <si>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</si>
  <si>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</si>
  <si>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</si>
  <si>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</si>
  <si>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</si>
  <si>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</si>
  <si>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</si>
  <si>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</si>
  <si>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</si>
  <si>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</si>
  <si>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</si>
  <si>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</si>
  <si>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</si>
  <si>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</si>
  <si>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</si>
  <si>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</si>
  <si>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</si>
  <si>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</si>
  <si>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</si>
  <si>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</si>
  <si>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</si>
  <si>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</si>
  <si>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</si>
  <si>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</si>
  <si>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</si>
  <si>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</si>
  <si>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</si>
  <si>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</si>
  <si>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</si>
  <si>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</si>
  <si>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</si>
  <si>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</si>
  <si>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</si>
  <si>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</si>
  <si>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</si>
  <si>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</si>
  <si>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</si>
  <si>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</si>
  <si>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</si>
  <si>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</si>
  <si>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</si>
  <si>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</si>
  <si>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</si>
  <si>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</si>
  <si>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</si>
  <si>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</si>
  <si>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</si>
  <si>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</si>
  <si>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</si>
  <si>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</si>
  <si>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</si>
  <si>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</si>
  <si>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</si>
  <si>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</si>
  <si>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</si>
  <si>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</si>
  <si>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</si>
  <si>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</si>
  <si>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</si>
  <si>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</si>
  <si>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</si>
  <si>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</si>
  <si>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</si>
  <si>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</si>
  <si>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</si>
  <si>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</si>
  <si>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</si>
  <si>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</si>
  <si>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</si>
  <si>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</si>
  <si>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</si>
  <si>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</si>
  <si>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</si>
  <si>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</si>
  <si>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</si>
  <si>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</si>
  <si>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</si>
  <si>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</si>
  <si>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</si>
  <si>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</si>
  <si>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</si>
  <si>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</si>
  <si>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</si>
  <si>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</si>
  <si>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</si>
  <si>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</si>
  <si>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</si>
  <si>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</si>
  <si>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</si>
  <si>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</si>
  <si>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</si>
  <si>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</si>
  <si>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</si>
  <si>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</si>
  <si>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</si>
  <si>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</si>
  <si>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</si>
  <si>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</si>
  <si>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</si>
  <si>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</si>
  <si>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</si>
  <si>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</si>
  <si>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</si>
  <si>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</si>
  <si>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</si>
  <si>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</si>
  <si>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</si>
  <si>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</si>
  <si>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</si>
  <si>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</si>
  <si>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</si>
  <si>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</si>
  <si>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</si>
  <si>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</si>
  <si>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</si>
  <si>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</si>
  <si>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</si>
  <si>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</si>
  <si>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</si>
  <si>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</si>
  <si>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</si>
  <si>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</si>
  <si>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</si>
  <si>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</si>
  <si>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</si>
  <si>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</si>
  <si>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</si>
  <si>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</si>
  <si>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</si>
  <si>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</si>
  <si>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</si>
  <si>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</si>
  <si>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</si>
  <si>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</si>
  <si>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</si>
  <si>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</si>
  <si>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</si>
  <si>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</si>
  <si>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</si>
  <si>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</si>
  <si>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</si>
  <si>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</si>
  <si>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</si>
  <si>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</si>
  <si>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</si>
  <si>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</si>
  <si>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</si>
  <si>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</si>
  <si>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</si>
  <si>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</si>
  <si>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</si>
  <si>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</si>
  <si>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</si>
  <si>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</si>
  <si>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</si>
  <si>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</si>
  <si>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</si>
  <si>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</si>
  <si>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</si>
  <si>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</si>
  <si>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</si>
  <si>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</si>
  <si>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</si>
  <si>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</si>
  <si>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</si>
  <si>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</si>
  <si>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</si>
  <si>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</si>
  <si>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</si>
  <si>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</si>
  <si>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</si>
  <si>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</si>
  <si>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</si>
  <si>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</si>
  <si>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</si>
  <si>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</si>
  <si>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</si>
  <si>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</si>
  <si>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</si>
  <si>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</si>
  <si>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</si>
  <si>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</si>
  <si>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</si>
  <si>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</si>
  <si>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</si>
  <si>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</si>
  <si>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</si>
  <si>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</si>
  <si>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</si>
  <si>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</si>
  <si>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</si>
  <si>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</si>
  <si>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</si>
  <si>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</si>
  <si>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</si>
  <si>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</si>
  <si>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</si>
  <si>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</si>
  <si>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</si>
  <si>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</si>
  <si>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</si>
  <si>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</si>
  <si>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</si>
  <si>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</si>
  <si>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</si>
  <si>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</si>
  <si>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</si>
  <si>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</si>
  <si>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</si>
  <si>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</si>
  <si>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</si>
  <si>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</si>
  <si>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</si>
  <si>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</si>
  <si>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</si>
  <si>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</si>
  <si>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</si>
  <si>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</si>
  <si>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</si>
  <si>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</si>
  <si>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</si>
  <si>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</si>
  <si>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</si>
  <si>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</si>
  <si>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</si>
  <si>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</si>
  <si>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</si>
  <si>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</si>
  <si>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</si>
  <si>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</si>
  <si>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</si>
  <si>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</si>
  <si>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</si>
  <si>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</si>
  <si>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</si>
  <si>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</si>
  <si>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</si>
  <si>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</si>
  <si>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</si>
  <si>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</si>
  <si>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</si>
  <si>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</si>
  <si>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</si>
  <si>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</si>
  <si>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</si>
  <si>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</si>
  <si>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</si>
  <si>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</si>
  <si>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</si>
  <si>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</si>
  <si>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</si>
  <si>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</si>
  <si>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</si>
  <si>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</si>
  <si>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</si>
  <si>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</si>
  <si>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</si>
  <si>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</si>
  <si>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</si>
  <si>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</si>
  <si>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</si>
  <si>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</si>
  <si>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</si>
  <si>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</si>
  <si>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</si>
  <si>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</si>
  <si>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</si>
  <si>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</si>
  <si>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</si>
  <si>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</si>
  <si>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</si>
  <si>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</si>
  <si>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</si>
  <si>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</si>
  <si>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</si>
  <si>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</si>
  <si>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</si>
  <si>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</si>
  <si>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</si>
  <si>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</si>
  <si>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</si>
  <si>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</si>
  <si>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</si>
  <si>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</si>
  <si>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</si>
  <si>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</si>
  <si>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</si>
  <si>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</si>
  <si>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</si>
  <si>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</si>
  <si>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</si>
  <si>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</si>
  <si>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</si>
  <si>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</si>
  <si>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</si>
  <si>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</si>
  <si>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</si>
  <si>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</si>
  <si>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</si>
  <si>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</si>
  <si>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</si>
  <si>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</si>
  <si>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</si>
  <si>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</si>
  <si>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</si>
  <si>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</si>
  <si>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</si>
  <si>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</si>
  <si>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</si>
  <si>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</si>
  <si>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</si>
  <si>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</si>
  <si>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</si>
  <si>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</si>
  <si>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</si>
  <si>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</si>
  <si>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</si>
  <si>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</si>
  <si>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</si>
  <si>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</si>
  <si>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</si>
  <si>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</si>
  <si>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</si>
  <si>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</si>
  <si>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</si>
  <si>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</si>
  <si>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</si>
  <si>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</si>
  <si>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</si>
  <si>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</si>
  <si>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</si>
  <si>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</si>
  <si>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</si>
  <si>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</si>
  <si>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</si>
  <si>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</si>
  <si>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</si>
  <si>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</si>
  <si>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</si>
  <si>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</si>
  <si>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</si>
  <si>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</si>
  <si>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</si>
  <si>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</si>
  <si>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</si>
  <si>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</si>
  <si>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</si>
  <si>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</si>
  <si>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</si>
  <si>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</si>
  <si>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</si>
  <si>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</si>
  <si>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</si>
  <si>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</si>
  <si>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</si>
  <si>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</si>
  <si>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</si>
  <si>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</si>
  <si>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</si>
  <si>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</si>
  <si>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</si>
  <si>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</si>
  <si>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</si>
  <si>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</si>
  <si>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</si>
  <si>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</si>
  <si>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</si>
  <si>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</si>
  <si>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</si>
  <si>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</si>
  <si>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</si>
  <si>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</si>
  <si>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</si>
  <si>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</si>
  <si>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</si>
  <si>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</si>
  <si>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</si>
  <si>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</si>
  <si>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</si>
  <si>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</si>
  <si>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</si>
  <si>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</si>
  <si>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</si>
  <si>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</si>
  <si>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</si>
  <si>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</si>
  <si>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</si>
  <si>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</si>
  <si>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</si>
  <si>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</si>
  <si>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</si>
  <si>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</si>
  <si>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</si>
  <si>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</si>
  <si>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</si>
  <si>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</si>
  <si>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</si>
  <si>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</si>
  <si>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</si>
  <si>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</si>
  <si>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</si>
  <si>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</si>
  <si>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</si>
  <si>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</si>
  <si>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</si>
  <si>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</si>
  <si>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</si>
  <si>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</si>
  <si>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</si>
  <si>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</si>
  <si>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</si>
  <si>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</si>
  <si>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</si>
  <si>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</si>
  <si>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</si>
  <si>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</si>
  <si>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</si>
  <si>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</si>
  <si>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</si>
  <si>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</si>
  <si>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</si>
  <si>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</si>
  <si>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</si>
  <si>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</si>
  <si>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</si>
  <si>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</si>
  <si>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</si>
  <si>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</si>
  <si>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</si>
  <si>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</si>
  <si>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</si>
  <si>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</si>
  <si>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</si>
  <si>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</si>
  <si>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</si>
  <si>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</si>
  <si>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</si>
  <si>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</si>
  <si>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</si>
  <si>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</si>
  <si>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</si>
  <si>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</si>
  <si>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</si>
  <si>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</si>
  <si>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</si>
  <si>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</si>
  <si>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</si>
  <si>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</si>
  <si>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</si>
  <si>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</si>
  <si>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</si>
  <si>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</si>
  <si>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</si>
  <si>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</si>
  <si>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</si>
  <si>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</si>
  <si>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</si>
  <si>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</si>
  <si>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</si>
  <si>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</si>
  <si>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</si>
  <si>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</si>
  <si>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</si>
  <si>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</si>
  <si>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</si>
  <si>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</si>
  <si>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</si>
  <si>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</si>
  <si>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</si>
  <si>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</si>
  <si>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</si>
  <si>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</si>
  <si>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</si>
  <si>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</si>
  <si>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</si>
  <si>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</si>
  <si>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</si>
  <si>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</si>
  <si>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</si>
  <si>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</si>
  <si>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</si>
  <si>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</si>
  <si>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</si>
  <si>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</si>
  <si>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</si>
  <si>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</si>
  <si>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</si>
  <si>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</si>
  <si>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</si>
  <si>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</si>
  <si>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</si>
  <si>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</si>
  <si>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</si>
  <si>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</si>
  <si>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</si>
  <si>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</si>
  <si>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</si>
  <si>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</si>
  <si>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</si>
  <si>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</si>
  <si>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</si>
  <si>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</si>
  <si>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</si>
  <si>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</si>
  <si>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</si>
  <si>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</si>
  <si>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</si>
  <si>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</si>
  <si>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</si>
  <si>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</si>
  <si>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</si>
  <si>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</si>
  <si>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</si>
  <si>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</si>
  <si>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</si>
  <si>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</si>
  <si>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</si>
  <si>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</si>
  <si>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</si>
  <si>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</si>
  <si>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</si>
  <si>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</si>
  <si>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</si>
  <si>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</si>
  <si>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</si>
  <si>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</si>
  <si>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</si>
  <si>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</si>
  <si>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</si>
  <si>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</si>
  <si>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</si>
  <si>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</si>
  <si>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</si>
  <si>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</si>
  <si>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</si>
  <si>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</si>
  <si>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</si>
  <si>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</si>
  <si>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</si>
  <si>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</si>
  <si>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</si>
  <si>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</si>
  <si>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</si>
  <si>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</si>
  <si>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</si>
  <si>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</si>
  <si>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</si>
  <si>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</si>
  <si>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</si>
  <si>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</si>
  <si>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</si>
  <si>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</si>
  <si>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</si>
  <si>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</si>
  <si>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</si>
  <si>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</si>
  <si>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</si>
  <si>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</si>
  <si>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</si>
  <si>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</si>
  <si>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</si>
  <si>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</si>
  <si>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</si>
  <si>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</si>
  <si>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</si>
  <si>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</si>
  <si>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</si>
  <si>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</si>
  <si>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</si>
  <si>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</si>
  <si>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</si>
  <si>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</si>
  <si>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</si>
  <si>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</si>
  <si>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</si>
  <si>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</si>
  <si>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</si>
  <si>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</si>
  <si>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</si>
  <si>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</si>
  <si>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</si>
  <si>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</si>
  <si>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</si>
  <si>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</si>
  <si>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</si>
  <si>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</si>
  <si>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</si>
  <si>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</si>
  <si>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</si>
  <si>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</si>
  <si>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</si>
  <si>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</si>
  <si>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</si>
  <si>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</si>
  <si>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</si>
  <si>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</si>
  <si>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</si>
  <si>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</si>
  <si>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</si>
  <si>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</si>
  <si>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</si>
  <si>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</si>
  <si>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</si>
  <si>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</si>
  <si>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</si>
  <si>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</si>
  <si>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</si>
  <si>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</si>
  <si>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</si>
  <si>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</si>
  <si>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</si>
  <si>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</si>
  <si>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</si>
  <si>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</si>
  <si>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</si>
  <si>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</si>
  <si>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</si>
  <si>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</si>
  <si>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</si>
  <si>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</si>
  <si>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</si>
  <si>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</si>
  <si>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</si>
  <si>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</si>
  <si>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</si>
  <si>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</si>
  <si>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</si>
  <si>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</si>
  <si>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</si>
  <si>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</si>
  <si>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</si>
  <si>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</si>
  <si>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</si>
  <si>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</si>
  <si>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</si>
  <si>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</si>
  <si>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</si>
  <si>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</si>
  <si>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</si>
  <si>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</si>
  <si>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</si>
  <si>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</si>
  <si>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</si>
  <si>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</si>
  <si>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</si>
  <si>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</si>
  <si>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</si>
  <si>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</si>
  <si>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</si>
  <si>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</si>
  <si>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</si>
  <si>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</si>
  <si>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</si>
  <si>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</si>
  <si>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</si>
  <si>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</si>
  <si>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</si>
  <si>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</si>
  <si>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</si>
  <si>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</si>
  <si>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</si>
  <si>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</si>
  <si>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</si>
  <si>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</si>
  <si>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</si>
  <si>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</si>
  <si>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</si>
  <si>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</si>
  <si>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</si>
  <si>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</si>
  <si>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</si>
  <si>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</si>
  <si>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</si>
  <si>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</si>
  <si>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</si>
  <si>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</si>
  <si>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</si>
  <si>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</si>
  <si>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</si>
  <si>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</si>
  <si>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</si>
  <si>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</si>
  <si>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</si>
  <si>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</si>
  <si>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</si>
  <si>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</si>
  <si>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</si>
  <si>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</si>
  <si>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</si>
  <si>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</si>
  <si>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</si>
  <si>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</si>
  <si>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</si>
  <si>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</si>
  <si>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</si>
  <si>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</si>
  <si>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</si>
  <si>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</si>
  <si>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</si>
  <si>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</si>
  <si>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</si>
  <si>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</si>
  <si>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</si>
  <si>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</si>
  <si>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</si>
  <si>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</si>
  <si>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</si>
  <si>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</si>
  <si>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</si>
  <si>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</si>
  <si>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</si>
  <si>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</si>
  <si>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</si>
  <si>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</si>
  <si>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</si>
  <si>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</si>
  <si>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</si>
  <si>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</si>
  <si>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</si>
  <si>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</si>
  <si>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</si>
  <si>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</si>
  <si>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</si>
  <si>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</si>
  <si>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</si>
  <si>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</si>
  <si>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</si>
  <si>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</si>
  <si>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</si>
  <si>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</si>
  <si>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</si>
  <si>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</si>
  <si>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</si>
  <si>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</si>
  <si>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</si>
  <si>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</si>
  <si>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</si>
  <si>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</si>
  <si>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</si>
  <si>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</si>
  <si>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</si>
  <si>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</si>
  <si>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</si>
  <si>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</si>
  <si>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</si>
  <si>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</si>
  <si>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</si>
  <si>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</si>
  <si>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</si>
  <si>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</si>
  <si>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</si>
  <si>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</si>
  <si>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</si>
  <si>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</si>
  <si>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</si>
  <si>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</si>
  <si>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</si>
  <si>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</si>
  <si>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</si>
  <si>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</si>
  <si>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</si>
  <si>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</si>
  <si>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</si>
  <si>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</si>
  <si>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</si>
  <si>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</si>
  <si>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</si>
  <si>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</si>
  <si>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</si>
  <si>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</si>
  <si>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</si>
  <si>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</si>
  <si>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</si>
  <si>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</si>
  <si>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</si>
  <si>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</si>
  <si>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</si>
  <si>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</si>
  <si>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</si>
  <si>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</si>
  <si>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</si>
  <si>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</si>
  <si>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</si>
  <si>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</si>
  <si>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</si>
  <si>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</si>
  <si>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</si>
  <si>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</si>
  <si>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</si>
  <si>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</si>
  <si>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</si>
  <si>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</si>
  <si>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</si>
  <si>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</si>
  <si>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</si>
  <si>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</si>
  <si>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</si>
  <si>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</si>
  <si>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</si>
  <si>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</si>
  <si>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</si>
  <si>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</si>
  <si>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</si>
  <si>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</si>
  <si>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</si>
  <si>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</si>
  <si>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</si>
  <si>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</si>
  <si>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</si>
  <si>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</si>
  <si>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</si>
  <si>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</si>
  <si>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</si>
  <si>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</si>
  <si>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</si>
  <si>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</si>
  <si>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</si>
  <si>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</si>
  <si>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</si>
  <si>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</si>
  <si>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</si>
  <si>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</si>
  <si>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</si>
  <si>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</si>
  <si>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</si>
  <si>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</si>
  <si>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</si>
  <si>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</si>
  <si>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</si>
  <si>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</si>
  <si>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</si>
  <si>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</si>
  <si>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</si>
  <si>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</si>
  <si>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</si>
  <si>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</si>
  <si>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</si>
  <si>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</si>
  <si>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</si>
  <si>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</si>
  <si>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</si>
  <si>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</si>
  <si>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</si>
  <si>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</si>
  <si>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</si>
  <si>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</si>
  <si>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</si>
  <si>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</si>
  <si>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</si>
  <si>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</si>
  <si>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</si>
  <si>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</si>
  <si>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</si>
  <si>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</si>
  <si>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</si>
  <si>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</si>
  <si>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</si>
  <si>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</si>
  <si>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</si>
  <si>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</si>
  <si>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</si>
  <si>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</si>
  <si>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</si>
  <si>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</si>
  <si>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</si>
  <si>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</si>
  <si>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</si>
  <si>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</si>
  <si>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</si>
  <si>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</si>
  <si>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</si>
  <si>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</si>
  <si>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</si>
  <si>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</si>
  <si>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</si>
  <si>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</si>
  <si>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</si>
  <si>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</si>
  <si>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</si>
  <si>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</si>
  <si>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</si>
  <si>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</si>
  <si>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</si>
  <si>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</si>
  <si>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</si>
  <si>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</si>
  <si>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</si>
  <si>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</si>
  <si>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</si>
  <si>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</si>
  <si>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</si>
  <si>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</si>
  <si>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</si>
  <si>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</si>
  <si>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</si>
  <si>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</si>
  <si>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</si>
  <si>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</si>
  <si>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</si>
  <si>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</si>
  <si>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</si>
  <si>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</si>
  <si>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</si>
  <si>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</si>
  <si>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</si>
  <si>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</si>
  <si>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</si>
  <si>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</si>
  <si>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</si>
  <si>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</si>
  <si>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</si>
  <si>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</si>
  <si>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</si>
  <si>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</si>
  <si>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</si>
  <si>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</si>
  <si>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</si>
  <si>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</si>
  <si>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</si>
  <si>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</si>
  <si>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</si>
  <si>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</si>
  <si>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</si>
  <si>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</si>
  <si>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</si>
  <si>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</si>
  <si>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</si>
  <si>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</si>
  <si>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</si>
  <si>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</si>
  <si>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</si>
  <si>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</si>
  <si>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</si>
  <si>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</si>
  <si>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</si>
  <si>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</si>
  <si>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</si>
  <si>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</si>
  <si>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</si>
  <si>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</si>
  <si>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</si>
  <si>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</si>
  <si>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</si>
  <si>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</si>
  <si>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</si>
  <si>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</si>
  <si>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</si>
  <si>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</si>
  <si>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</si>
  <si>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</si>
  <si>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</si>
  <si>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</si>
  <si>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</si>
  <si>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</si>
  <si>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</si>
  <si>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</si>
  <si>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</si>
  <si>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</si>
  <si>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</si>
  <si>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</si>
  <si>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</si>
  <si>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</si>
  <si>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</si>
  <si>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</si>
  <si>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</si>
  <si>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</si>
  <si>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</si>
  <si>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</si>
  <si>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</si>
  <si>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</si>
  <si>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</si>
  <si>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</si>
  <si>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</si>
  <si>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</si>
  <si>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</si>
  <si>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</si>
  <si>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</si>
  <si>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</si>
  <si>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</si>
  <si>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</si>
  <si>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</si>
  <si>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</si>
  <si>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</si>
  <si>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</si>
  <si>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</si>
  <si>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</si>
  <si>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</si>
  <si>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</si>
  <si>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</si>
  <si>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</si>
  <si>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</si>
  <si>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</si>
  <si>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</si>
  <si>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</si>
  <si>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</si>
  <si>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</si>
  <si>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</si>
  <si>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</si>
  <si>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</si>
  <si>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</si>
  <si>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</si>
  <si>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</si>
  <si>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</si>
  <si>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</si>
  <si>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</si>
  <si>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</si>
  <si>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</si>
  <si>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</si>
  <si>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</si>
  <si>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</si>
  <si>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</si>
  <si>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</si>
  <si>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</si>
  <si>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</si>
  <si>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</si>
  <si>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</si>
  <si>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</si>
  <si>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</si>
  <si>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</si>
  <si>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</si>
  <si>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</si>
  <si>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</si>
  <si>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</si>
  <si>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</si>
  <si>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</si>
  <si>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</si>
  <si>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</si>
  <si>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</si>
  <si>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</si>
  <si>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</si>
  <si>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</si>
  <si>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</si>
  <si>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</si>
  <si>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</si>
  <si>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</si>
  <si>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</si>
  <si>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</si>
  <si>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</si>
  <si>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</si>
  <si>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</si>
  <si>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</si>
  <si>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</si>
  <si>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</si>
  <si>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</si>
  <si>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</si>
  <si>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</si>
  <si>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</si>
  <si>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</si>
  <si>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</si>
  <si>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</si>
  <si>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</si>
  <si>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</si>
  <si>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</si>
  <si>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</si>
  <si>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</si>
  <si>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</si>
  <si>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</si>
  <si>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</si>
  <si>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</si>
  <si>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</si>
  <si>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</si>
  <si>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</si>
  <si>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</si>
  <si>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</si>
  <si>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</si>
  <si>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</si>
  <si>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</si>
  <si>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</si>
  <si>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</si>
  <si>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</si>
  <si>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</si>
  <si>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</si>
  <si>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</si>
  <si>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</si>
  <si>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</si>
  <si>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</si>
  <si>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</si>
  <si>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</si>
  <si>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</si>
  <si>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</si>
  <si>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</si>
  <si>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</si>
  <si>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</si>
  <si>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</si>
  <si>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</si>
  <si>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</si>
  <si>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</si>
  <si>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</si>
  <si>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</si>
  <si>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</si>
  <si>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</si>
  <si>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</si>
  <si>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</si>
  <si>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</si>
  <si>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</si>
  <si>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</si>
  <si>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</si>
  <si>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</si>
  <si>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</si>
  <si>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</si>
  <si>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</si>
  <si>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</si>
  <si>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</si>
  <si>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</si>
  <si>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</si>
  <si>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</si>
  <si>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</si>
  <si>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</si>
  <si>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</si>
  <si>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</si>
  <si>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</si>
  <si>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</si>
  <si>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</si>
  <si>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</si>
  <si>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</si>
  <si>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</si>
  <si>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</si>
  <si>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</si>
  <si>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</si>
  <si>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</si>
  <si>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</si>
  <si>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</si>
  <si>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</si>
  <si>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</si>
  <si>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</si>
  <si>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</si>
  <si>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</si>
  <si>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</si>
  <si>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</si>
  <si>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</si>
  <si>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</si>
  <si>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</si>
  <si>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</si>
  <si>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</si>
  <si>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</si>
  <si>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</si>
  <si>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</si>
  <si>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</si>
  <si>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</si>
  <si>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</si>
  <si>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</si>
  <si>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</si>
  <si>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</si>
  <si>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</si>
  <si>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</si>
  <si>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</si>
  <si>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</si>
  <si>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</si>
  <si>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</si>
  <si>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</si>
  <si>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</si>
  <si>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</si>
  <si>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</si>
  <si>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</si>
  <si>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</si>
  <si>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</si>
  <si>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</si>
  <si>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</si>
  <si>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</si>
  <si>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</si>
  <si>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</si>
  <si>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</si>
  <si>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</si>
  <si>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</si>
  <si>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</si>
  <si>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</si>
  <si>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</si>
  <si>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</si>
  <si>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</si>
  <si>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</si>
  <si>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</si>
  <si>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</si>
  <si>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</si>
  <si>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</si>
  <si>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</si>
  <si>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</si>
  <si>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</si>
  <si>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</si>
  <si>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</si>
  <si>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</si>
  <si>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</si>
  <si>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</si>
  <si>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</si>
  <si>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</si>
  <si>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</si>
  <si>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</si>
  <si>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</si>
  <si>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</si>
  <si>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</si>
  <si>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</si>
  <si>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</si>
  <si>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</si>
  <si>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</si>
  <si>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</si>
  <si>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</si>
  <si>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</si>
  <si>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</si>
  <si>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</si>
  <si>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</si>
  <si>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</si>
  <si>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</si>
  <si>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</si>
  <si>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</si>
  <si>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</si>
  <si>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</si>
  <si>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</si>
  <si>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</si>
  <si>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</si>
  <si>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</si>
  <si>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</si>
  <si>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</si>
  <si>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</si>
  <si>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</si>
  <si>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</si>
  <si>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</si>
  <si>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</si>
  <si>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</si>
  <si>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</si>
  <si>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</si>
  <si>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</si>
  <si>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</si>
  <si>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</si>
  <si>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</si>
  <si>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</si>
  <si>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</si>
  <si>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</si>
  <si>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</si>
  <si>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</si>
  <si>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</si>
  <si>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</si>
  <si>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</si>
  <si>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</si>
  <si>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</si>
  <si>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</si>
  <si>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</si>
  <si>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</si>
  <si>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</si>
  <si>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</si>
  <si>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</si>
  <si>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</si>
  <si>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</si>
  <si>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</si>
  <si>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</si>
  <si>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</si>
  <si>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</si>
  <si>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</si>
  <si>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</si>
  <si>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</si>
  <si>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</si>
  <si>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</si>
  <si>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</si>
  <si>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</si>
  <si>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</si>
  <si>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</si>
  <si>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</si>
  <si>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</si>
  <si>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</si>
  <si>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</si>
  <si>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</si>
  <si>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</si>
  <si>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</si>
  <si>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</si>
  <si>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</si>
  <si>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</si>
  <si>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</si>
  <si>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</si>
  <si>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</si>
  <si>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</si>
  <si>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</si>
  <si>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</si>
  <si>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</si>
  <si>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</si>
  <si>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</si>
  <si>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</si>
  <si>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</si>
  <si>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</si>
  <si>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</si>
  <si>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</si>
  <si>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</si>
  <si>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</si>
  <si>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</si>
  <si>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</si>
  <si>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</si>
  <si>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</si>
  <si>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</si>
  <si>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</si>
  <si>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</si>
  <si>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</si>
  <si>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</si>
  <si>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</si>
  <si>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</si>
  <si>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</si>
  <si>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</si>
  <si>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</si>
  <si>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</si>
  <si>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</si>
  <si>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</si>
  <si>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</si>
  <si>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</si>
  <si>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</si>
  <si>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</si>
  <si>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</si>
  <si>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</si>
  <si>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</si>
  <si>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</si>
  <si>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</si>
  <si>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</si>
  <si>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</si>
  <si>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</si>
  <si>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</si>
  <si>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</si>
  <si>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</si>
  <si>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</si>
  <si>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</si>
  <si>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</si>
  <si>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</si>
  <si>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</si>
  <si>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</si>
  <si>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</si>
  <si>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</si>
  <si>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</si>
  <si>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</si>
  <si>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</si>
  <si>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</si>
  <si>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</si>
  <si>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</si>
  <si>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</si>
  <si>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</si>
  <si>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</si>
  <si>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</si>
  <si>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</si>
  <si>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</si>
  <si>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</si>
  <si>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</si>
  <si>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</si>
  <si>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</si>
  <si>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</si>
  <si>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</si>
  <si>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</si>
  <si>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</si>
  <si>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</si>
  <si>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</si>
  <si>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</si>
  <si>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</si>
  <si>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</si>
  <si>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</si>
  <si>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</si>
  <si>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</si>
  <si>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</si>
  <si>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</si>
  <si>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</si>
  <si>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</si>
  <si>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</si>
  <si>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</si>
  <si>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</si>
  <si>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</si>
  <si>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</si>
  <si>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</si>
  <si>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</si>
  <si>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</si>
  <si>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</si>
  <si>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</si>
  <si>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</si>
  <si>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</si>
  <si>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</si>
  <si>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</si>
  <si>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</si>
  <si>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</si>
  <si>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</si>
  <si>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</si>
  <si>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</si>
  <si>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</si>
  <si>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</si>
  <si>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</si>
  <si>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</si>
  <si>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</si>
  <si>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</si>
  <si>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</si>
  <si>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</si>
  <si>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</si>
  <si>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</si>
  <si>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</si>
  <si>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</si>
  <si>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</si>
  <si>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</si>
  <si>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</si>
  <si>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</si>
  <si>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</si>
  <si>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</si>
  <si>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</si>
  <si>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</si>
  <si>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</si>
  <si>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</si>
  <si>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</si>
  <si>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</si>
  <si>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</si>
  <si>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</si>
  <si>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</si>
  <si>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</si>
  <si>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</si>
  <si>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</si>
  <si>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</si>
  <si>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</si>
  <si>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</si>
  <si>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</si>
  <si>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</si>
  <si>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</si>
  <si>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</si>
  <si>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</si>
  <si>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</si>
  <si>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</si>
  <si>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</si>
  <si>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</si>
  <si>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</si>
  <si>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</si>
  <si>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</si>
  <si>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</si>
  <si>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</si>
  <si>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</si>
  <si>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</si>
  <si>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</si>
  <si>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</si>
  <si>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</si>
  <si>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</si>
  <si>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</si>
  <si>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</si>
  <si>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</si>
  <si>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</si>
  <si>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</si>
  <si>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</si>
  <si>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</si>
  <si>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</si>
  <si>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</si>
  <si>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</si>
  <si>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</si>
  <si>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</si>
  <si>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</si>
  <si>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</si>
  <si>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</si>
  <si>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</si>
  <si>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</si>
  <si>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</si>
  <si>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</si>
  <si>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</si>
  <si>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</si>
  <si>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</si>
  <si>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</si>
  <si>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</si>
  <si>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</si>
  <si>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</si>
  <si>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</si>
  <si>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</si>
  <si>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</si>
  <si>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</si>
  <si>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</si>
  <si>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</si>
  <si>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</si>
  <si>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</si>
  <si>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</si>
  <si>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</si>
  <si>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</si>
  <si>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</si>
  <si>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</si>
  <si>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</si>
  <si>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</si>
  <si>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</si>
  <si>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</si>
  <si>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</si>
  <si>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</si>
  <si>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</si>
  <si>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</si>
  <si>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</si>
  <si>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</si>
  <si>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</si>
  <si>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</si>
  <si>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</si>
  <si>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</si>
  <si>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</si>
  <si>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</si>
  <si>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</si>
  <si>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</si>
  <si>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</si>
  <si>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</si>
  <si>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</si>
  <si>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</si>
  <si>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</si>
  <si>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</si>
  <si>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</si>
  <si>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</si>
  <si>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</si>
  <si>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</si>
  <si>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</si>
  <si>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</si>
  <si>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</si>
  <si>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</si>
  <si>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</si>
  <si>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</si>
  <si>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</si>
  <si>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</si>
  <si>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</si>
  <si>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</si>
  <si>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</si>
  <si>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</si>
  <si>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</si>
  <si>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</si>
  <si>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</si>
  <si>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</si>
  <si>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</si>
  <si>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</si>
  <si>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</si>
  <si>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</si>
  <si>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</si>
  <si>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</si>
  <si>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</si>
  <si>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</si>
  <si>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</si>
  <si>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</si>
  <si>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</si>
  <si>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</si>
  <si>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</si>
  <si>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</si>
  <si>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</si>
  <si>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</si>
  <si>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</si>
  <si>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</si>
  <si>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</si>
  <si>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</si>
  <si>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</si>
  <si>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</si>
  <si>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</si>
  <si>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</si>
  <si>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</si>
  <si>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</si>
  <si>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</si>
  <si>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</si>
  <si>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</si>
  <si>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</si>
  <si>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</si>
  <si>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</si>
  <si>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</si>
  <si>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</si>
  <si>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</si>
  <si>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</si>
  <si>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</si>
  <si>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</si>
  <si>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</si>
  <si>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</si>
  <si>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</si>
  <si>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</si>
  <si>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</si>
  <si>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</si>
  <si>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</si>
  <si>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</si>
  <si>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</si>
  <si>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</si>
  <si>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</si>
  <si>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</si>
  <si>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</si>
  <si>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</si>
  <si>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</si>
  <si>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</si>
  <si>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</si>
  <si>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</si>
  <si>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</si>
  <si>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</si>
  <si>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</si>
  <si>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</si>
  <si>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</si>
  <si>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</si>
  <si>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</si>
  <si>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</si>
  <si>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</si>
  <si>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</si>
  <si>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</si>
  <si>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</si>
  <si>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</si>
  <si>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</si>
  <si>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</si>
  <si>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</si>
  <si>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</si>
  <si>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</si>
  <si>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</si>
  <si>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</si>
  <si>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</si>
  <si>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</si>
  <si>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</si>
  <si>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</si>
  <si>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</si>
  <si>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</si>
  <si>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</si>
  <si>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</si>
  <si>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</si>
  <si>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</si>
  <si>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</si>
  <si>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</si>
  <si>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</si>
  <si>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</si>
  <si>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</si>
  <si>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</si>
  <si>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</si>
  <si>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</si>
  <si>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</si>
  <si>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</si>
  <si>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</si>
  <si>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</si>
  <si>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</si>
  <si>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</si>
  <si>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</si>
  <si>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</si>
  <si>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</si>
  <si>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</si>
  <si>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</si>
  <si>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</si>
  <si>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</si>
  <si>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</si>
  <si>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</si>
  <si>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</si>
  <si>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</si>
  <si>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</si>
  <si>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</si>
  <si>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</si>
  <si>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</si>
  <si>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</si>
  <si>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</si>
  <si>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</si>
  <si>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</si>
  <si>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</si>
  <si>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</si>
  <si>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</si>
  <si>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</si>
  <si>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</si>
  <si>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</si>
  <si>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</si>
  <si>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</si>
  <si>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</si>
  <si>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</si>
  <si>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</si>
  <si>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</si>
  <si>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</si>
  <si>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</si>
  <si>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</si>
  <si>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</si>
  <si>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</si>
  <si>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</si>
  <si>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</si>
  <si>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</si>
  <si>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</si>
  <si>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</si>
  <si>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</si>
  <si>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</si>
  <si>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</si>
  <si>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</si>
  <si>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</si>
  <si>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</si>
  <si>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</si>
  <si>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</si>
  <si>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</si>
  <si>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</si>
  <si>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</si>
  <si>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</si>
  <si>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</si>
  <si>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</si>
  <si>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</si>
  <si>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</si>
  <si>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</si>
  <si>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</si>
  <si>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</si>
  <si>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</si>
  <si>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</si>
  <si>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</si>
  <si>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</si>
  <si>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</si>
  <si>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</si>
  <si>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</si>
  <si>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</si>
  <si>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</si>
  <si>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</si>
  <si>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</si>
  <si>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</si>
  <si>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</si>
  <si>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</si>
  <si>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</si>
  <si>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</si>
  <si>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</si>
  <si>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</si>
  <si>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</si>
  <si>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</si>
  <si>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</si>
  <si>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</si>
  <si>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</si>
  <si>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</si>
  <si>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</si>
  <si>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</si>
  <si>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</si>
  <si>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</si>
  <si>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</si>
  <si>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</si>
  <si>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</si>
  <si>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</si>
  <si>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</si>
  <si>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</si>
  <si>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</si>
  <si>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</si>
  <si>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</si>
  <si>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</si>
  <si>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</si>
  <si>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</si>
  <si>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</si>
  <si>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</si>
  <si>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</si>
  <si>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</si>
  <si>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</si>
  <si>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</si>
  <si>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</si>
  <si>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</si>
  <si>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</si>
  <si>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</si>
  <si>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</si>
  <si>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</si>
  <si>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</si>
  <si>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</si>
  <si>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</si>
  <si>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</si>
  <si>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</si>
  <si>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</si>
  <si>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</si>
  <si>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</si>
  <si>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</si>
  <si>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</si>
  <si>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</si>
  <si>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</si>
  <si>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</si>
  <si>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</si>
  <si>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</si>
  <si>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</si>
  <si>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</si>
  <si>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</si>
  <si>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</si>
  <si>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</si>
  <si>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</si>
  <si>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</si>
  <si>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</si>
  <si>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</si>
  <si>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</si>
  <si>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</si>
  <si>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</si>
  <si>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</si>
  <si>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</si>
  <si>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</si>
  <si>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</si>
  <si>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</si>
  <si>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</si>
  <si>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</si>
  <si>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</si>
  <si>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</si>
  <si>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</si>
  <si>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</si>
  <si>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</si>
  <si>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</si>
  <si>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</si>
  <si>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</si>
  <si>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</si>
  <si>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</si>
  <si>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</si>
  <si>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</si>
  <si>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</si>
  <si>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</si>
  <si>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</si>
  <si>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</si>
  <si>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</si>
  <si>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</si>
  <si>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</si>
  <si>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</si>
  <si>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</si>
  <si>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</si>
  <si>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</si>
  <si>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</si>
  <si>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</si>
  <si>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</si>
  <si>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</si>
  <si>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</si>
  <si>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</si>
  <si>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</si>
  <si>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</si>
  <si>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</si>
  <si>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</si>
  <si>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</si>
  <si>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</si>
  <si>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</si>
  <si>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</si>
  <si>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</si>
  <si>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</si>
  <si>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</si>
  <si>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</si>
  <si>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</si>
  <si>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</si>
  <si>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</si>
  <si>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</si>
  <si>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</si>
  <si>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</si>
  <si>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</si>
  <si>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</si>
  <si>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</si>
  <si>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</si>
  <si>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</si>
  <si>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</si>
  <si>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</si>
  <si>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</si>
  <si>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</si>
  <si>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</si>
  <si>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</si>
  <si>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</si>
  <si>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</si>
  <si>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</si>
  <si>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</si>
  <si>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</si>
  <si>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</si>
  <si>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</si>
  <si>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</si>
  <si>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</si>
  <si>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</si>
  <si>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</si>
  <si>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</si>
  <si>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</si>
  <si>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</si>
  <si>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</si>
  <si>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</si>
  <si>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</si>
  <si>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</si>
  <si>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</si>
  <si>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</si>
  <si>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</si>
  <si>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</si>
  <si>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</si>
  <si>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</si>
  <si>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</si>
  <si>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</si>
  <si>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</si>
  <si>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</si>
  <si>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</si>
  <si>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</si>
  <si>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</si>
  <si>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</si>
  <si>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</si>
  <si>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</si>
  <si>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</si>
  <si>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</si>
  <si>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</si>
  <si>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</si>
  <si>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</si>
  <si>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</si>
  <si>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</si>
  <si>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</si>
  <si>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</si>
  <si>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</si>
  <si>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</si>
  <si>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</si>
  <si>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</si>
  <si>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</si>
  <si>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</si>
  <si>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</si>
  <si>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</si>
  <si>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</si>
  <si>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</si>
  <si>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</si>
  <si>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</si>
  <si>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</si>
  <si>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</si>
  <si>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</si>
  <si>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</si>
  <si>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</si>
  <si>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</si>
  <si>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</si>
  <si>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</si>
  <si>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</si>
  <si>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</si>
  <si>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</si>
  <si>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</si>
  <si>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</si>
  <si>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</si>
  <si>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</si>
  <si>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</si>
  <si>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</si>
  <si>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</si>
  <si>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</si>
  <si>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</si>
  <si>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</si>
  <si>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</si>
  <si>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</si>
  <si>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</si>
  <si>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</si>
  <si>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</si>
  <si>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</si>
  <si>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</si>
  <si>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</si>
  <si>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</si>
  <si>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</si>
  <si>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</si>
  <si>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</si>
  <si>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</si>
  <si>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</si>
  <si>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</si>
  <si>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</si>
  <si>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</si>
  <si>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</si>
  <si>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</si>
  <si>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</si>
  <si>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</si>
  <si>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</si>
  <si>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</si>
  <si>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</si>
  <si>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</si>
  <si>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</si>
  <si>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</si>
  <si>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</si>
  <si>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</si>
  <si>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</si>
  <si>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</si>
  <si>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</si>
  <si>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</si>
  <si>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</si>
  <si>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</si>
  <si>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</si>
  <si>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</si>
  <si>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</si>
  <si>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</si>
  <si>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</si>
  <si>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</si>
  <si>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</si>
  <si>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</si>
  <si>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</si>
  <si>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</si>
  <si>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</si>
  <si>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</si>
  <si>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</si>
  <si>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</si>
  <si>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</si>
  <si>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</si>
  <si>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</si>
  <si>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</si>
  <si>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</si>
  <si>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</si>
  <si>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</si>
  <si>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</si>
  <si>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</si>
  <si>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</si>
  <si>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</si>
  <si>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</si>
  <si>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</si>
  <si>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</si>
  <si>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</si>
  <si>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</si>
  <si>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</si>
  <si>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</si>
  <si>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</si>
  <si>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</si>
  <si>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</si>
  <si>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</si>
  <si>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</si>
  <si>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</si>
  <si>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</si>
  <si>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</si>
  <si>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</si>
  <si>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</si>
  <si>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</si>
  <si>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</si>
  <si>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</si>
  <si>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</si>
  <si>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</si>
  <si>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</si>
  <si>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</si>
  <si>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</si>
  <si>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</si>
  <si>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</si>
  <si>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</si>
  <si>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</si>
  <si>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</si>
  <si>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</si>
  <si>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</si>
  <si>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</si>
  <si>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</si>
  <si>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</si>
  <si>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</si>
  <si>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</si>
  <si>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</si>
  <si>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</si>
  <si>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</si>
  <si>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</si>
  <si>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</si>
  <si>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</si>
  <si>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</si>
  <si>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</si>
  <si>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</si>
  <si>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</si>
  <si>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</si>
  <si>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</si>
  <si>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</si>
  <si>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</si>
  <si>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</si>
  <si>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</si>
  <si>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</si>
  <si>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</si>
  <si>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</si>
  <si>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</si>
  <si>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</si>
  <si>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</si>
  <si>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</si>
  <si>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</si>
  <si>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</si>
  <si>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</si>
  <si>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</si>
  <si>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</si>
  <si>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</si>
  <si>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</si>
  <si>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</si>
  <si>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</si>
  <si>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</si>
  <si>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</si>
  <si>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</si>
  <si>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</si>
  <si>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</si>
  <si>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</si>
  <si>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</si>
  <si>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</si>
  <si>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</si>
  <si>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</si>
  <si>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</si>
  <si>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</si>
  <si>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</si>
  <si>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</si>
  <si>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</si>
  <si>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</si>
  <si>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</si>
  <si>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</si>
  <si>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</si>
  <si>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</si>
  <si>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</si>
  <si>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</si>
  <si>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</si>
  <si>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</si>
  <si>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</si>
  <si>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</si>
  <si>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</si>
  <si>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</si>
  <si>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</si>
  <si>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</si>
  <si>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</si>
  <si>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</si>
  <si>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</si>
  <si>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</si>
  <si>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</si>
  <si>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</si>
  <si>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</si>
  <si>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</si>
  <si>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</si>
  <si>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</si>
  <si>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</si>
  <si>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</si>
  <si>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</si>
  <si>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</si>
  <si>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</si>
  <si>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</si>
  <si>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</si>
  <si>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</si>
  <si>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</si>
  <si>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</si>
  <si>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</si>
  <si>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</si>
  <si>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</si>
  <si>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</si>
  <si>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</si>
  <si>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</si>
  <si>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</si>
  <si>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</si>
  <si>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</si>
  <si>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</si>
  <si>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</si>
  <si>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</si>
  <si>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</si>
  <si>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</si>
  <si>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</si>
  <si>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</si>
  <si>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</si>
  <si>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</si>
  <si>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</si>
  <si>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</si>
  <si>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</si>
  <si>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</si>
  <si>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</si>
  <si>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</si>
  <si>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</si>
  <si>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</si>
  <si>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</si>
  <si>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</si>
  <si>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</si>
  <si>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</si>
  <si>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</si>
  <si>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</si>
  <si>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</si>
  <si>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</si>
  <si>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</si>
  <si>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</si>
  <si>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</si>
  <si>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</si>
  <si>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</si>
  <si>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</si>
  <si>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</si>
  <si>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</si>
  <si>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</si>
  <si>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</si>
  <si>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</si>
  <si>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</si>
  <si>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</si>
  <si>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</si>
  <si>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</si>
  <si>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</si>
  <si>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</si>
  <si>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</si>
  <si>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</si>
  <si>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</si>
  <si>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</si>
  <si>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</si>
  <si>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</si>
  <si>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</si>
  <si>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</si>
  <si>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</si>
  <si>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</si>
  <si>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</si>
  <si>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</si>
  <si>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</si>
  <si>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</si>
  <si>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</si>
  <si>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</si>
  <si>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</si>
  <si>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</si>
  <si>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</si>
  <si>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</si>
  <si>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</si>
  <si>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</si>
  <si>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</si>
  <si>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</si>
  <si>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</si>
  <si>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</si>
  <si>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</si>
  <si>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</si>
  <si>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</si>
  <si>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</si>
  <si>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</si>
  <si>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</si>
  <si>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</si>
  <si>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</si>
  <si>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</si>
  <si>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</si>
  <si>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</si>
  <si>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</si>
  <si>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</si>
  <si>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</si>
  <si>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</si>
  <si>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</si>
  <si>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</si>
  <si>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</si>
  <si>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</si>
  <si>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</si>
  <si>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</si>
  <si>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</si>
  <si>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</si>
  <si>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</si>
  <si>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</si>
  <si>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</si>
  <si>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</si>
  <si>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</si>
  <si>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</si>
  <si>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</si>
  <si>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</si>
  <si>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</si>
  <si>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</si>
  <si>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</si>
  <si>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</si>
  <si>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</si>
  <si>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</si>
  <si>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</si>
  <si>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</si>
  <si>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</si>
  <si>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</si>
  <si>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</si>
  <si>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</si>
  <si>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</si>
  <si>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</si>
  <si>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</si>
  <si>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</si>
  <si>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</si>
  <si>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</si>
  <si>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</si>
  <si>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</si>
  <si>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</si>
  <si>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</si>
  <si>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</si>
  <si>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</si>
  <si>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</si>
  <si>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</si>
  <si>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</si>
  <si>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</si>
  <si>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</si>
  <si>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</si>
  <si>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</si>
  <si>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</si>
  <si>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</si>
  <si>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</si>
  <si>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</si>
  <si>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</si>
  <si>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</si>
  <si>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</si>
  <si>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</si>
  <si>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</si>
  <si>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</si>
  <si>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</si>
  <si>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</si>
  <si>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</si>
  <si>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</si>
  <si>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</si>
  <si>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</si>
  <si>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</si>
  <si>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</si>
  <si>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</si>
  <si>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</si>
  <si>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</si>
  <si>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</si>
  <si>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</si>
  <si>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</si>
  <si>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</si>
  <si>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</si>
  <si>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</si>
  <si>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</si>
  <si>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</si>
  <si>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</si>
  <si>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</si>
  <si>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</si>
  <si>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</si>
  <si>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</si>
  <si>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</si>
  <si>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</si>
  <si>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</si>
  <si>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</si>
  <si>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</si>
  <si>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</si>
  <si>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</si>
  <si>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</si>
  <si>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</si>
  <si>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</si>
  <si>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</si>
  <si>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</si>
  <si>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</si>
  <si>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</si>
  <si>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</si>
  <si>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</si>
  <si>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</si>
  <si>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</si>
  <si>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</si>
  <si>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</si>
  <si>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</si>
  <si>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</si>
  <si>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</si>
  <si>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</si>
  <si>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</si>
  <si>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</si>
  <si>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</si>
  <si>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</si>
  <si>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</si>
  <si>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</si>
  <si>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</si>
  <si>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</si>
  <si>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</si>
  <si>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</si>
  <si>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</si>
  <si>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</si>
  <si>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</si>
  <si>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</si>
  <si>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</si>
  <si>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</si>
  <si>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</si>
  <si>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</si>
  <si>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</si>
  <si>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</si>
  <si>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</si>
  <si>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</si>
  <si>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</si>
  <si>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</si>
  <si>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</si>
  <si>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</si>
  <si>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</si>
  <si>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</si>
  <si>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</si>
  <si>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</si>
  <si>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</si>
  <si>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</si>
  <si>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</si>
  <si>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</si>
  <si>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</si>
  <si>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</si>
  <si>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</si>
  <si>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</si>
  <si>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</si>
  <si>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</si>
  <si>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</si>
  <si>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</si>
  <si>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</si>
  <si>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</si>
  <si>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</si>
  <si>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</si>
  <si>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</si>
  <si>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</si>
  <si>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</si>
  <si>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</si>
  <si>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</si>
  <si>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</si>
  <si>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</si>
  <si>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</si>
  <si>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</si>
  <si>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</si>
  <si>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</si>
  <si>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</si>
  <si>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</si>
  <si>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</si>
  <si>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</si>
  <si>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</si>
  <si>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</si>
  <si>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</si>
  <si>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</si>
  <si>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</si>
  <si>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</si>
  <si>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</si>
  <si>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</si>
  <si>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</si>
  <si>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</si>
  <si>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</si>
  <si>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</si>
  <si>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</si>
  <si>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</si>
  <si>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</si>
  <si>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</si>
  <si>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</si>
  <si>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</si>
  <si>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</si>
  <si>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</si>
  <si>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</si>
  <si>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</si>
  <si>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</si>
  <si>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</si>
  <si>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</si>
  <si>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</si>
  <si>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</si>
  <si>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</si>
  <si>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</si>
  <si>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</si>
  <si>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</si>
  <si>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</si>
  <si>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</si>
  <si>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</si>
  <si>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</si>
  <si>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</si>
  <si>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</si>
  <si>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</si>
  <si>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</si>
  <si>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</si>
  <si>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</si>
  <si>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</si>
  <si>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</si>
  <si>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</si>
  <si>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</si>
  <si>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</si>
  <si>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</si>
  <si>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</si>
  <si>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</si>
  <si>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</si>
  <si>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</si>
  <si>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</si>
  <si>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</si>
  <si>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</si>
  <si>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</si>
  <si>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</si>
  <si>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</si>
  <si>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</si>
  <si>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</si>
  <si>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</si>
  <si>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</si>
  <si>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</si>
  <si>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</si>
  <si>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</si>
  <si>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</si>
  <si>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</si>
  <si>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</si>
  <si>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</si>
  <si>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</si>
  <si>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</si>
  <si>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</si>
  <si>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</si>
  <si>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</si>
  <si>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</si>
  <si>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</si>
  <si>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</si>
  <si>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</si>
  <si>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</si>
  <si>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</si>
  <si>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</si>
  <si>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</si>
  <si>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</si>
  <si>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</si>
  <si>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</si>
  <si>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</si>
  <si>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</si>
  <si>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</si>
  <si>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</si>
  <si>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</si>
  <si>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</si>
  <si>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</si>
  <si>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</si>
  <si>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</si>
  <si>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</si>
  <si>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</si>
  <si>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</si>
  <si>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</si>
  <si>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</si>
  <si>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</si>
  <si>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</si>
  <si>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</si>
  <si>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</si>
  <si>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</si>
  <si>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</si>
  <si>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</si>
  <si>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</si>
  <si>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</si>
  <si>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</si>
  <si>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</si>
  <si>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</si>
  <si>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</si>
  <si>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</si>
  <si>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</si>
  <si>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</si>
  <si>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</si>
  <si>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</si>
  <si>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</si>
  <si>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</si>
  <si>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</si>
  <si>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</si>
  <si>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</si>
  <si>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</si>
  <si>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</si>
  <si>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</si>
  <si>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</si>
  <si>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</si>
  <si>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</si>
  <si>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</si>
  <si>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</si>
  <si>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</si>
  <si>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</si>
  <si>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</si>
  <si>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</si>
  <si>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</si>
  <si>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</si>
  <si>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</si>
  <si>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</si>
  <si>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</si>
  <si>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</si>
  <si>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</si>
  <si>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</si>
  <si>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</si>
  <si>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</si>
  <si>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</si>
  <si>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</si>
  <si>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</si>
  <si>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</si>
  <si>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</si>
  <si>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</si>
  <si>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</si>
  <si>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</si>
  <si>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</si>
  <si>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</si>
  <si>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</si>
  <si>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</si>
  <si>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</si>
  <si>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</si>
  <si>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</si>
  <si>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</si>
  <si>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</si>
  <si>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</si>
  <si>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</si>
  <si>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</si>
  <si>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</si>
  <si>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</si>
  <si>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</si>
  <si>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</si>
  <si>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</si>
  <si>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</si>
  <si>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</si>
  <si>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</si>
  <si>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</si>
  <si>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</si>
  <si>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</si>
  <si>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</si>
  <si>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</si>
  <si>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</si>
  <si>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</si>
  <si>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</si>
  <si>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</si>
  <si>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</si>
  <si>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</si>
  <si>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</si>
  <si>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</si>
  <si>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</si>
  <si>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</si>
  <si>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</si>
  <si>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</si>
  <si>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</si>
  <si>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</si>
  <si>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</si>
  <si>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</si>
  <si>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</si>
  <si>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</si>
  <si>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</si>
  <si>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</si>
  <si>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</si>
  <si>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</si>
  <si>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</si>
  <si>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</si>
  <si>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</si>
  <si>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</si>
  <si>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</si>
  <si>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</si>
  <si>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</si>
  <si>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</si>
  <si>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</si>
  <si>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</si>
  <si>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</si>
  <si>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</si>
  <si>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</si>
  <si>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</si>
  <si>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</si>
  <si>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</si>
  <si>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</si>
  <si>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</si>
  <si>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</si>
  <si>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</si>
  <si>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</si>
  <si>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</si>
  <si>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</si>
  <si>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</si>
  <si>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</si>
  <si>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</si>
  <si>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</si>
  <si>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</si>
  <si>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</si>
  <si>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</si>
  <si>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</si>
  <si>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</si>
  <si>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</si>
  <si>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</si>
  <si>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</si>
  <si>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</si>
  <si>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</si>
  <si>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</si>
  <si>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</si>
  <si>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</si>
  <si>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</si>
  <si>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</si>
  <si>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</si>
  <si>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</si>
  <si>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</si>
  <si>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</si>
  <si>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</si>
  <si>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</si>
  <si>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</si>
  <si>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</si>
  <si>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</si>
  <si>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</si>
  <si>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</si>
  <si>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</si>
  <si>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</si>
  <si>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</si>
  <si>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</si>
  <si>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</si>
  <si>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</si>
  <si>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</si>
  <si>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</si>
  <si>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</si>
  <si>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</si>
  <si>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</si>
  <si>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</si>
  <si>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</si>
  <si>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</si>
  <si>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</si>
  <si>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</si>
  <si>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</si>
  <si>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</si>
  <si>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</si>
  <si>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</si>
  <si>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</si>
  <si>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</si>
  <si>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</si>
  <si>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</si>
  <si>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</si>
  <si>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</si>
  <si>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</si>
  <si>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</si>
  <si>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</si>
  <si>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</si>
  <si>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</si>
  <si>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</si>
  <si>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</si>
  <si>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</si>
  <si>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</si>
  <si>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</si>
  <si>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</si>
  <si>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</si>
  <si>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</si>
  <si>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</si>
  <si>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</si>
  <si>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</si>
  <si>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</si>
  <si>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</si>
  <si>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</si>
  <si>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</si>
  <si>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</si>
  <si>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</si>
  <si>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</si>
  <si>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</si>
  <si>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</si>
  <si>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</si>
  <si>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</si>
  <si>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</si>
  <si>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</si>
  <si>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</si>
  <si>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</si>
  <si>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</si>
  <si>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</si>
  <si>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</si>
  <si>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</si>
  <si>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</si>
  <si>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</si>
  <si>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</si>
  <si>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</si>
  <si>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</si>
  <si>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</si>
  <si>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</si>
  <si>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</si>
  <si>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</si>
  <si>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</si>
  <si>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</si>
  <si>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</si>
  <si>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</si>
  <si>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</si>
  <si>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</si>
  <si>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</si>
  <si>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</si>
  <si>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</si>
  <si>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</si>
  <si>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</si>
  <si>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</si>
  <si>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</si>
  <si>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</si>
  <si>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</si>
  <si>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</si>
  <si>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</si>
  <si>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</si>
  <si>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</si>
  <si>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</si>
  <si>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</si>
  <si>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</si>
  <si>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</si>
  <si>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</si>
  <si>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</si>
  <si>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</si>
  <si>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</si>
  <si>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</si>
  <si>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</si>
  <si>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</si>
  <si>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</si>
  <si>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</si>
  <si>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</si>
  <si>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</si>
  <si>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</si>
  <si>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</si>
  <si>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</si>
  <si>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</si>
  <si>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</si>
  <si>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</si>
  <si>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</si>
  <si>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</si>
  <si>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</si>
  <si>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</si>
  <si>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</si>
  <si>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</si>
  <si>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</si>
  <si>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</si>
  <si>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</si>
  <si>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</si>
  <si>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</si>
  <si>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</si>
  <si>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</si>
  <si>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</si>
  <si>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</si>
  <si>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</si>
  <si>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</si>
  <si>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</si>
  <si>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</si>
  <si>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</si>
  <si>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</si>
  <si>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</si>
  <si>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</si>
  <si>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</si>
  <si>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</si>
  <si>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</si>
  <si>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</si>
  <si>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</si>
  <si>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</si>
  <si>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</si>
  <si>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</si>
  <si>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</si>
  <si>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</si>
  <si>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</si>
  <si>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</si>
  <si>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</si>
  <si>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</si>
  <si>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</si>
  <si>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</si>
  <si>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</si>
  <si>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</si>
  <si>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</si>
  <si>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</si>
  <si>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</si>
  <si>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</si>
  <si>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</si>
  <si>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</si>
  <si>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</si>
  <si>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</si>
  <si>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</si>
  <si>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</si>
  <si>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</si>
  <si>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</si>
  <si>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</si>
  <si>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</si>
  <si>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</si>
  <si>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</si>
  <si>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</si>
  <si>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</si>
  <si>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</si>
  <si>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</si>
  <si>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</si>
  <si>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</si>
  <si>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</si>
  <si>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</si>
  <si>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</si>
  <si>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</si>
  <si>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</si>
  <si>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</si>
  <si>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</si>
  <si>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</si>
  <si>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</si>
  <si>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</si>
  <si>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</si>
  <si>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</si>
  <si>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</si>
  <si>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</si>
  <si>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</si>
  <si>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</si>
  <si>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</si>
  <si>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</si>
  <si>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</si>
  <si>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</si>
  <si>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</si>
  <si>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</si>
  <si>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</si>
  <si>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</si>
  <si>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</si>
  <si>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</si>
  <si>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</si>
  <si>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</si>
  <si>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</si>
  <si>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</si>
  <si>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</si>
  <si>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</si>
  <si>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</si>
  <si>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</si>
  <si>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</si>
  <si>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</si>
  <si>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</si>
  <si>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</si>
  <si>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</si>
  <si>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</si>
  <si>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</si>
  <si>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</si>
  <si>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</si>
  <si>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</si>
  <si>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</si>
  <si>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</si>
  <si>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</si>
  <si>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</si>
  <si>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</si>
  <si>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</si>
  <si>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</si>
  <si>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</si>
  <si>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</si>
  <si>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</si>
  <si>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</si>
  <si>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</si>
  <si>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</si>
  <si>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</si>
  <si>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</si>
  <si>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</si>
  <si>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</si>
  <si>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</si>
  <si>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</si>
  <si>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</si>
  <si>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</si>
  <si>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</si>
  <si>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</si>
  <si>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</si>
  <si>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</si>
  <si>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</si>
  <si>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</si>
  <si>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</si>
  <si>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</si>
  <si>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</si>
  <si>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</si>
  <si>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</si>
  <si>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</si>
  <si>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</si>
  <si>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</si>
  <si>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</si>
  <si>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</si>
  <si>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</si>
  <si>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</si>
  <si>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</si>
  <si>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</si>
  <si>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</si>
  <si>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</si>
  <si>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</si>
  <si>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</si>
  <si>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</si>
  <si>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</si>
  <si>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</si>
  <si>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</si>
  <si>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</si>
  <si>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</si>
  <si>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</si>
  <si>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</si>
  <si>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</si>
  <si>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</si>
  <si>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</si>
  <si>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</si>
  <si>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</si>
  <si>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</si>
  <si>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</si>
  <si>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</si>
  <si>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</si>
  <si>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</si>
  <si>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</si>
  <si>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</si>
  <si>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</si>
  <si>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</si>
  <si>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</si>
  <si>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</si>
  <si>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</si>
  <si>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</si>
  <si>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</si>
  <si>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</si>
  <si>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</si>
  <si>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</si>
  <si>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</si>
  <si>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</si>
  <si>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</si>
  <si>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</si>
  <si>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</si>
  <si>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</si>
  <si>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</si>
  <si>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</si>
  <si>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</si>
  <si>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</si>
  <si>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</si>
  <si>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</si>
  <si>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</si>
  <si>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</si>
  <si>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</si>
  <si>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</si>
  <si>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</si>
  <si>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</si>
  <si>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</si>
  <si>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</si>
  <si>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</si>
  <si>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</si>
  <si>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</si>
  <si>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</si>
  <si>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</si>
  <si>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</si>
  <si>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</si>
  <si>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</si>
  <si>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</si>
  <si>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</si>
  <si>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</si>
  <si>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</si>
  <si>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</si>
  <si>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</si>
  <si>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</si>
  <si>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</si>
  <si>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</si>
  <si>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</si>
  <si>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</si>
  <si>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</si>
  <si>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</si>
  <si>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</si>
  <si>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</si>
  <si>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</si>
  <si>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</si>
  <si>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</si>
  <si>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</si>
  <si>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</si>
  <si>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</si>
  <si>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</si>
  <si>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</si>
  <si>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</si>
  <si>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</si>
  <si>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</si>
  <si>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</si>
  <si>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</si>
  <si>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</si>
  <si>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</si>
  <si>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</si>
  <si>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</si>
  <si>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</si>
  <si>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</si>
  <si>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</si>
  <si>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</si>
  <si>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</si>
  <si>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</si>
  <si>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</si>
  <si>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</si>
  <si>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</si>
  <si>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</si>
  <si>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</si>
  <si>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</si>
  <si>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</si>
  <si>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</si>
  <si>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</si>
  <si>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</si>
  <si>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</si>
  <si>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</si>
  <si>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</si>
  <si>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</si>
  <si>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</si>
  <si>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</si>
  <si>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</si>
  <si>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</si>
  <si>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</si>
  <si>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</si>
  <si>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</si>
  <si>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</si>
  <si>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</si>
  <si>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</si>
  <si>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</si>
  <si>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</si>
  <si>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</si>
  <si>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</si>
  <si>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</si>
  <si>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</si>
  <si>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</si>
  <si>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</si>
  <si>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</si>
  <si>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</si>
  <si>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</si>
  <si>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</si>
  <si>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</si>
  <si>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</si>
  <si>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</si>
  <si>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</si>
  <si>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</si>
  <si>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</si>
  <si>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</si>
  <si>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</si>
  <si>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</si>
  <si>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</si>
  <si>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</si>
  <si>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</si>
  <si>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</si>
  <si>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</si>
  <si>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</si>
  <si>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</si>
  <si>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</si>
  <si>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</si>
  <si>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</si>
  <si>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</si>
  <si>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</si>
  <si>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</si>
  <si>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</si>
  <si>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</si>
  <si>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</si>
  <si>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</si>
  <si>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</si>
  <si>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</si>
  <si>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</si>
  <si>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</si>
  <si>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</si>
  <si>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</si>
  <si>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</si>
  <si>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</si>
  <si>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</si>
  <si>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</si>
  <si>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</si>
  <si>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</si>
  <si>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</si>
  <si>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</si>
  <si>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</si>
  <si>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</si>
  <si>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</si>
  <si>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</si>
  <si>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</si>
  <si>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</si>
  <si>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</si>
  <si>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</si>
  <si>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</si>
  <si>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</si>
  <si>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</si>
  <si>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</si>
  <si>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</si>
  <si>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</si>
  <si>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</si>
  <si>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</si>
  <si>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</si>
  <si>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</si>
  <si>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</si>
  <si>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</si>
  <si>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</si>
  <si>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</si>
  <si>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</si>
  <si>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</si>
  <si>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</si>
  <si>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</si>
  <si>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</si>
  <si>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</si>
  <si>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</si>
  <si>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</si>
  <si>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</si>
  <si>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</si>
  <si>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</si>
  <si>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</si>
  <si>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</si>
  <si>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</si>
  <si>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</si>
  <si>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</si>
  <si>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</si>
  <si>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</si>
  <si>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</si>
  <si>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</si>
  <si>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</si>
  <si>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</si>
  <si>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</si>
  <si>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</si>
  <si>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</si>
  <si>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</si>
  <si>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</si>
  <si>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</si>
  <si>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</si>
  <si>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</si>
  <si>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</si>
  <si>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</si>
  <si>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</si>
  <si>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</si>
  <si>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</si>
  <si>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</si>
  <si>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</si>
  <si>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</si>
  <si>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</si>
  <si>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</si>
  <si>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</si>
  <si>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</si>
  <si>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</si>
  <si>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</si>
  <si>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</si>
  <si>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</si>
  <si>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</si>
  <si>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</si>
  <si>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</si>
  <si>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</si>
  <si>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</si>
  <si>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</si>
  <si>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</si>
  <si>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</si>
  <si>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</si>
  <si>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</si>
  <si>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</si>
  <si>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</si>
  <si>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</si>
  <si>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</si>
  <si>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</si>
  <si>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</si>
  <si>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</si>
  <si>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</si>
  <si>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</si>
  <si>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</si>
  <si>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</si>
  <si>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</si>
  <si>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</si>
  <si>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</si>
  <si>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</si>
  <si>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</si>
  <si>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</si>
  <si>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</si>
  <si>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</si>
  <si>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</si>
  <si>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</si>
  <si>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</si>
  <si>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</si>
  <si>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</si>
  <si>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</si>
  <si>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</si>
  <si>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</si>
  <si>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</si>
  <si>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</si>
  <si>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</si>
  <si>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</si>
  <si>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</si>
  <si>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</si>
  <si>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</si>
  <si>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</si>
  <si>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</si>
  <si>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</si>
  <si>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</si>
  <si>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</si>
  <si>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</si>
  <si>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</si>
  <si>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</si>
  <si>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</si>
  <si>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</si>
  <si>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</si>
  <si>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</si>
  <si>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</si>
  <si>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</si>
  <si>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</si>
  <si>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</si>
  <si>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</si>
  <si>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</si>
  <si>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</si>
  <si>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</si>
  <si>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</si>
  <si>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</si>
  <si>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</si>
  <si>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</si>
  <si>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</si>
  <si>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</si>
  <si>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</si>
  <si>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</si>
  <si>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</si>
  <si>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</si>
  <si>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</si>
  <si>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</si>
  <si>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</si>
  <si>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</si>
  <si>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</si>
  <si>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</si>
  <si>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</si>
  <si>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</si>
  <si>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</si>
  <si>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</si>
  <si>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</si>
  <si>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</si>
  <si>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</si>
  <si>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</si>
  <si>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</si>
  <si>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</si>
  <si>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</si>
  <si>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</si>
  <si>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</si>
  <si>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</si>
  <si>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</si>
  <si>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</si>
  <si>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</si>
  <si>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</si>
  <si>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</si>
  <si>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</si>
  <si>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</si>
  <si>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</si>
  <si>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</si>
  <si>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</si>
  <si>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</si>
  <si>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</si>
  <si>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</si>
  <si>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</si>
  <si>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</si>
  <si>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</si>
  <si>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</si>
  <si>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</si>
  <si>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</si>
  <si>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</si>
  <si>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</si>
  <si>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</si>
  <si>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</si>
  <si>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</si>
  <si>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</si>
  <si>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</si>
  <si>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</si>
  <si>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</si>
  <si>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</si>
  <si>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</si>
  <si>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</si>
  <si>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</si>
  <si>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</si>
  <si>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</si>
  <si>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</si>
  <si>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</si>
  <si>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</si>
  <si>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</si>
  <si>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</si>
  <si>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</si>
  <si>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</si>
  <si>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</si>
  <si>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</si>
  <si>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</si>
  <si>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</si>
  <si>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</si>
  <si>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</si>
  <si>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</si>
  <si>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</si>
  <si>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</si>
  <si>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</si>
  <si>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</si>
  <si>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</si>
  <si>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</si>
  <si>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</si>
  <si>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</si>
  <si>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</si>
  <si>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</si>
  <si>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</si>
  <si>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</si>
  <si>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</si>
  <si>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</si>
  <si>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</si>
  <si>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</si>
  <si>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</si>
  <si>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</si>
  <si>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</si>
  <si>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</si>
  <si>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</si>
  <si>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</si>
  <si>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</si>
  <si>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</si>
  <si>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</si>
  <si>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</si>
  <si>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</si>
  <si>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</si>
  <si>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</si>
  <si>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</si>
  <si>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</si>
  <si>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</si>
  <si>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</si>
  <si>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</si>
  <si>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</si>
  <si>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</si>
  <si>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</si>
  <si>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</si>
  <si>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</si>
  <si>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</si>
  <si>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</si>
  <si>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</si>
  <si>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</si>
  <si>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</si>
  <si>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</si>
  <si>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</si>
  <si>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</si>
  <si>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</si>
  <si>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</si>
  <si>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</si>
  <si>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</si>
  <si>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</si>
  <si>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</si>
  <si>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</si>
  <si>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</si>
  <si>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</si>
  <si>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</si>
  <si>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</si>
  <si>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</si>
  <si>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</si>
  <si>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</si>
  <si>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</si>
  <si>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</si>
  <si>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</si>
  <si>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</si>
  <si>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</si>
  <si>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</si>
  <si>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</si>
  <si>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</si>
  <si>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</si>
  <si>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</si>
  <si>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</si>
  <si>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</si>
  <si>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</si>
  <si>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</si>
  <si>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</si>
  <si>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</si>
  <si>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</si>
  <si>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</si>
  <si>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</si>
  <si>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</si>
  <si>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</si>
  <si>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</si>
  <si>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</si>
  <si>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</si>
  <si>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</si>
  <si>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</si>
  <si>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</si>
  <si>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</si>
  <si>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</si>
  <si>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</si>
  <si>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</si>
  <si>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</si>
  <si>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</si>
  <si>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</si>
  <si>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</si>
  <si>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</si>
  <si>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</si>
  <si>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</si>
  <si>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</si>
  <si>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</si>
  <si>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</si>
  <si>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</si>
  <si>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</si>
  <si>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</si>
  <si>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</si>
  <si>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</si>
  <si>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</si>
  <si>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</si>
  <si>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</si>
  <si>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</si>
  <si>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</si>
  <si>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</si>
  <si>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</si>
  <si>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</si>
  <si>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</si>
  <si>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</si>
  <si>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</si>
  <si>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</si>
  <si>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</si>
  <si>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</si>
  <si>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</si>
  <si>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</si>
  <si>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</si>
  <si>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</si>
  <si>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</si>
  <si>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</si>
  <si>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</si>
  <si>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</si>
  <si>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</si>
  <si>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</si>
  <si>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</si>
  <si>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</si>
  <si>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</si>
  <si>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</si>
  <si>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</si>
  <si>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</si>
  <si>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</si>
  <si>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</si>
  <si>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</si>
  <si>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</si>
  <si>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</si>
  <si>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</si>
  <si>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</si>
  <si>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</si>
  <si>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</si>
  <si>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</si>
  <si>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</si>
  <si>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</si>
  <si>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</si>
  <si>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</si>
  <si>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</si>
  <si>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</si>
  <si>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</si>
  <si>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</si>
  <si>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</si>
  <si>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</si>
  <si>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</si>
  <si>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</si>
  <si>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</si>
  <si>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</si>
  <si>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</si>
  <si>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</si>
  <si>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</si>
  <si>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</si>
  <si>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</si>
  <si>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</si>
  <si>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</si>
  <si>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</si>
  <si>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</si>
  <si>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</si>
  <si>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</si>
  <si>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</si>
  <si>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</si>
  <si>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</si>
  <si>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</si>
  <si>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</si>
  <si>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</si>
  <si>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</si>
  <si>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</si>
  <si>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</si>
  <si>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</si>
  <si>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</si>
  <si>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</si>
  <si>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</si>
  <si>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</si>
  <si>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</si>
  <si>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</si>
  <si>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</si>
  <si>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</si>
  <si>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</si>
  <si>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</si>
  <si>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</si>
  <si>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</si>
  <si>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</si>
  <si>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</si>
  <si>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</si>
  <si>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</si>
  <si>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</si>
  <si>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</si>
  <si>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</si>
  <si>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</si>
  <si>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</si>
  <si>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</si>
  <si>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</si>
  <si>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</si>
  <si>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</si>
  <si>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</si>
  <si>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</si>
  <si>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</si>
  <si>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</si>
  <si>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</si>
  <si>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</si>
  <si>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</si>
  <si>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</si>
  <si>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</si>
  <si>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</si>
  <si>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</si>
  <si>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</si>
  <si>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</si>
  <si>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</si>
  <si>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</si>
  <si>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</si>
  <si>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</si>
  <si>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</si>
  <si>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</si>
  <si>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</si>
  <si>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</si>
  <si>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</si>
  <si>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</si>
  <si>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</si>
  <si>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</si>
  <si>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</si>
  <si>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</si>
  <si>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</si>
  <si>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</si>
  <si>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</si>
  <si>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</si>
  <si>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</si>
  <si>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</si>
  <si>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</si>
  <si>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</si>
  <si>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</si>
  <si>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</si>
  <si>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</si>
  <si>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</si>
  <si>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</si>
  <si>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</si>
  <si>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</si>
  <si>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</si>
  <si>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</si>
  <si>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</si>
  <si>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</si>
  <si>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</si>
  <si>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</si>
  <si>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</si>
  <si>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</si>
  <si>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</si>
  <si>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</si>
  <si>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</si>
  <si>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</si>
  <si>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</si>
  <si>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</si>
  <si>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</si>
  <si>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</si>
  <si>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</si>
  <si>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</si>
  <si>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</si>
  <si>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</si>
  <si>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</si>
  <si>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</si>
  <si>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</si>
  <si>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</si>
  <si>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</si>
  <si>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</si>
  <si>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</si>
  <si>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</si>
  <si>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</si>
  <si>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</si>
  <si>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</si>
  <si>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</si>
  <si>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</si>
  <si>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</si>
  <si>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</si>
  <si>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</si>
  <si>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</si>
  <si>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</si>
  <si>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</si>
  <si>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</si>
  <si>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</si>
  <si>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</si>
  <si>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</si>
  <si>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</si>
  <si>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</si>
  <si>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</si>
  <si>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</si>
  <si>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</si>
  <si>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</si>
  <si>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</si>
  <si>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</si>
  <si>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</si>
  <si>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</si>
  <si>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</si>
  <si>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</si>
  <si>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</si>
  <si>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</si>
  <si>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</si>
  <si>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</si>
  <si>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</si>
  <si>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</si>
  <si>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</si>
  <si>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</si>
  <si>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</si>
  <si>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</si>
  <si>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</si>
  <si>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</si>
  <si>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</si>
  <si>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</si>
  <si>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</si>
  <si>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</si>
  <si>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</si>
  <si>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</si>
  <si>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</si>
  <si>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</si>
  <si>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</si>
  <si>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</si>
  <si>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</si>
  <si>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</si>
  <si>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</si>
  <si>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</si>
  <si>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</si>
  <si>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</si>
  <si>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</si>
  <si>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</si>
  <si>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</si>
  <si>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</si>
  <si>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</si>
  <si>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</si>
  <si>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</si>
  <si>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</si>
  <si>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</si>
  <si>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</si>
  <si>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</si>
  <si>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</si>
  <si>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</si>
  <si>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</si>
  <si>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</si>
  <si>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</si>
  <si>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</si>
  <si>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</si>
  <si>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</si>
  <si>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</si>
  <si>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</si>
  <si>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</si>
  <si>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</si>
  <si>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</si>
  <si>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</si>
  <si>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</si>
  <si>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</si>
  <si>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</si>
  <si>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</si>
  <si>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</si>
  <si>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</si>
  <si>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</si>
  <si>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</si>
  <si>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</si>
  <si>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</si>
  <si>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</si>
  <si>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</si>
  <si>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</si>
  <si>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</si>
  <si>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</si>
  <si>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</si>
  <si>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</si>
  <si>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</si>
  <si>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</si>
  <si>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</si>
  <si>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</si>
  <si>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</si>
  <si>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</si>
  <si>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</si>
  <si>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</si>
  <si>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</si>
  <si>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</si>
  <si>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</si>
  <si>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</si>
  <si>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</si>
  <si>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</si>
  <si>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</si>
  <si>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</si>
  <si>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</si>
  <si>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</si>
  <si>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</si>
  <si>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</si>
  <si>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</si>
  <si>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</si>
  <si>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</si>
  <si>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</si>
  <si>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</si>
  <si>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</si>
  <si>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</si>
  <si>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</si>
  <si>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</si>
  <si>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</si>
  <si>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</si>
  <si>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</si>
  <si>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</si>
  <si>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</si>
  <si>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</si>
  <si>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</si>
  <si>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</si>
  <si>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</si>
  <si>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</si>
  <si>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</si>
  <si>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</si>
  <si>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</si>
  <si>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</si>
  <si>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</si>
  <si>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</si>
  <si>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</si>
  <si>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</si>
  <si>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</si>
  <si>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</si>
  <si>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</si>
  <si>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</si>
  <si>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</si>
  <si>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</si>
  <si>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</si>
  <si>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</si>
  <si>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</si>
  <si>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</si>
  <si>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</si>
  <si>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</si>
  <si>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</si>
  <si>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</si>
  <si>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</si>
  <si>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</si>
  <si>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</si>
  <si>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</si>
  <si>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</si>
  <si>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</si>
  <si>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</si>
  <si>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</si>
  <si>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</si>
  <si>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</si>
  <si>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</si>
  <si>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</si>
  <si>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</si>
  <si>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</si>
  <si>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</si>
  <si>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</si>
  <si>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</si>
  <si>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</si>
  <si>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</si>
  <si>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</si>
  <si>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</si>
  <si>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</si>
  <si>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</si>
  <si>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</si>
  <si>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</si>
  <si>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</si>
  <si>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</si>
  <si>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</si>
  <si>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</si>
  <si>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</si>
  <si>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</si>
  <si>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</si>
  <si>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</si>
  <si>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</si>
  <si>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</si>
  <si>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</si>
  <si>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</si>
  <si>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</si>
  <si>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</si>
  <si>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</si>
  <si>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</si>
  <si>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</si>
  <si>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</si>
  <si>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</si>
  <si>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</si>
  <si>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</si>
  <si>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</si>
  <si>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</si>
  <si>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</si>
  <si>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</si>
  <si>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</si>
  <si>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</si>
  <si>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</si>
  <si>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</si>
  <si>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</si>
  <si>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</si>
  <si>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</si>
  <si>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</si>
  <si>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</si>
  <si>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</si>
  <si>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</si>
  <si>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</si>
  <si>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</si>
  <si>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</si>
  <si>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</si>
  <si>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</si>
  <si>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</si>
  <si>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</si>
  <si>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</si>
  <si>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</si>
  <si>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</si>
  <si>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</si>
  <si>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</si>
  <si>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</si>
  <si>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</si>
  <si>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</si>
  <si>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</si>
  <si>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</si>
  <si>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</si>
  <si>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</si>
  <si>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</si>
  <si>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</si>
  <si>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</si>
  <si>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</si>
  <si>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</si>
  <si>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</si>
  <si>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</si>
  <si>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</si>
  <si>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</si>
  <si>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</si>
  <si>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</si>
  <si>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</si>
  <si>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</si>
  <si>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</si>
  <si>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</si>
  <si>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</si>
  <si>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</si>
  <si>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</si>
  <si>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</si>
  <si>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</si>
  <si>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</si>
  <si>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</si>
  <si>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</si>
  <si>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</si>
  <si>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</si>
  <si>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</si>
  <si>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</si>
  <si>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</si>
  <si>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</si>
  <si>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</si>
  <si>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</si>
  <si>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</si>
  <si>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</si>
  <si>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</si>
  <si>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</si>
  <si>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</si>
  <si>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</si>
  <si>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</si>
  <si>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</si>
  <si>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</si>
  <si>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</si>
  <si>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</si>
  <si>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</si>
  <si>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</si>
  <si>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</si>
  <si>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</si>
  <si>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</si>
  <si>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</si>
  <si>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</si>
  <si>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</si>
  <si>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</si>
  <si>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</si>
  <si>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</si>
  <si>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</si>
  <si>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</si>
  <si>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</si>
  <si>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</si>
  <si>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</si>
  <si>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</si>
  <si>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</si>
  <si>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</si>
  <si>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</si>
  <si>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</si>
  <si>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</si>
  <si>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</si>
  <si>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</si>
  <si>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</si>
  <si>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</si>
  <si>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</si>
  <si>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</si>
  <si>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</si>
  <si>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</si>
  <si>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</si>
  <si>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</si>
  <si>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</si>
  <si>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</si>
  <si>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</si>
  <si>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</si>
  <si>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</si>
  <si>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</si>
  <si>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</si>
  <si>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</si>
  <si>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</si>
  <si>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</si>
  <si>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</si>
  <si>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</si>
  <si>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</si>
  <si>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</si>
  <si>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</si>
  <si>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</si>
  <si>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</si>
  <si>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</si>
  <si>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</si>
  <si>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</si>
  <si>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</si>
  <si>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</si>
  <si>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</si>
  <si>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</si>
  <si>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</si>
  <si>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</si>
  <si>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</si>
  <si>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</si>
  <si>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</si>
  <si>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</si>
  <si>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</si>
  <si>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</si>
  <si>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</si>
  <si>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</si>
  <si>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</si>
  <si>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</si>
  <si>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</si>
  <si>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</si>
  <si>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</si>
  <si>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</si>
  <si>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</si>
  <si>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</si>
  <si>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</si>
  <si>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</si>
  <si>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</si>
  <si>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</si>
  <si>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</si>
  <si>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</si>
  <si>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</si>
  <si>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</si>
  <si>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</si>
  <si>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</si>
  <si>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</si>
  <si>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</si>
  <si>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</si>
  <si>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</si>
  <si>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</si>
  <si>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</si>
  <si>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</si>
  <si>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</si>
  <si>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</si>
  <si>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</si>
  <si>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</si>
  <si>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</si>
  <si>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</si>
  <si>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</si>
  <si>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</si>
  <si>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</si>
  <si>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</si>
  <si>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</si>
  <si>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</si>
  <si>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</si>
  <si>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</si>
  <si>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</si>
  <si>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</si>
  <si>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</si>
  <si>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</si>
  <si>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</si>
  <si>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</si>
  <si>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</si>
  <si>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</si>
  <si>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</si>
  <si>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</si>
  <si>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</si>
  <si>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</si>
  <si>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</si>
  <si>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</si>
  <si>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</si>
  <si>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</si>
  <si>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</si>
  <si>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</si>
  <si>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</si>
  <si>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</si>
  <si>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</si>
  <si>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</si>
  <si>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</si>
  <si>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</si>
  <si>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</si>
  <si>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</si>
  <si>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</si>
  <si>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</si>
  <si>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</si>
  <si>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</si>
  <si>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</si>
  <si>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</si>
  <si>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</si>
  <si>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</si>
  <si>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</si>
  <si>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</si>
  <si>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</si>
  <si>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</si>
  <si>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</si>
  <si>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</si>
  <si>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</si>
  <si>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</si>
  <si>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</si>
  <si>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</si>
  <si>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</si>
  <si>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</si>
  <si>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</si>
  <si>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</si>
  <si>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</si>
  <si>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</si>
  <si>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</si>
  <si>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</si>
  <si>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</si>
  <si>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</si>
  <si>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</si>
  <si>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</si>
  <si>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</si>
  <si>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</si>
  <si>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</si>
  <si>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</si>
  <si>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</si>
  <si>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</si>
  <si>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</si>
  <si>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</si>
  <si>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</si>
  <si>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</si>
  <si>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</si>
  <si>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</si>
  <si>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</si>
  <si>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</si>
  <si>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</si>
  <si>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</si>
  <si>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</si>
  <si>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</si>
  <si>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</si>
  <si>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</si>
  <si>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</si>
  <si>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</si>
  <si>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</si>
  <si>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</si>
  <si>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</si>
  <si>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</si>
  <si>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</si>
  <si>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</si>
  <si>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</si>
  <si>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</si>
  <si>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</si>
  <si>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</si>
  <si>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</si>
  <si>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</si>
  <si>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</si>
  <si>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</si>
  <si>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</si>
  <si>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</si>
  <si>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</si>
  <si>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</si>
  <si>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</si>
  <si>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</si>
  <si>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</si>
  <si>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</si>
  <si>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</si>
  <si>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</si>
  <si>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</si>
  <si>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</si>
  <si>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</si>
  <si>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</si>
  <si>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</si>
  <si>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</si>
  <si>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</si>
  <si>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</si>
  <si>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</si>
  <si>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</si>
  <si>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</si>
  <si>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</si>
  <si>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</si>
  <si>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</si>
  <si>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</si>
  <si>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</si>
  <si>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</si>
  <si>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</si>
  <si>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</si>
  <si>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</si>
  <si>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</si>
  <si>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</si>
  <si>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</si>
  <si>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</si>
  <si>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</si>
  <si>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</si>
  <si>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</si>
  <si>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</si>
  <si>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</si>
  <si>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</si>
  <si>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</si>
  <si>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</si>
  <si>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</si>
  <si>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</si>
  <si>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</si>
  <si>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</si>
  <si>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</si>
  <si>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</si>
  <si>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</si>
  <si>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</si>
  <si>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</si>
  <si>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</si>
  <si>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</si>
  <si>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</si>
  <si>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</si>
  <si>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</si>
  <si>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</si>
  <si>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</si>
  <si>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</si>
  <si>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</si>
  <si>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</si>
  <si>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</si>
  <si>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</si>
  <si>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</si>
  <si>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</si>
  <si>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</si>
  <si>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</si>
  <si>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</si>
  <si>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</si>
  <si>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</si>
  <si>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</si>
  <si>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</si>
  <si>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</si>
  <si>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</si>
  <si>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</si>
  <si>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</si>
  <si>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</si>
  <si>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</si>
  <si>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</si>
  <si>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</si>
  <si>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</si>
  <si>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</si>
  <si>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</si>
  <si>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</si>
  <si>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</si>
  <si>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</si>
  <si>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</si>
  <si>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</si>
  <si>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</si>
  <si>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</si>
  <si>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</si>
  <si>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</si>
  <si>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</si>
  <si>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</si>
  <si>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</si>
  <si>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</si>
  <si>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</si>
  <si>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</si>
  <si>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</si>
  <si>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</si>
  <si>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</si>
  <si>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</si>
  <si>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</si>
  <si>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</si>
  <si>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</si>
  <si>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</si>
  <si>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</si>
  <si>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</si>
  <si>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</si>
  <si>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</si>
  <si>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</si>
  <si>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</si>
  <si>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</si>
  <si>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</si>
  <si>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</si>
  <si>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</si>
  <si>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</si>
  <si>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</si>
  <si>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</si>
  <si>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</si>
  <si>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</si>
  <si>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</si>
  <si>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</si>
  <si>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</si>
  <si>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</si>
  <si>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</si>
  <si>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</si>
  <si>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</si>
  <si>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</si>
  <si>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</si>
  <si>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</si>
  <si>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</si>
  <si>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</si>
  <si>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</si>
  <si>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</si>
  <si>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</si>
  <si>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</si>
  <si>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</si>
  <si>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</si>
  <si>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</si>
  <si>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</si>
  <si>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</si>
  <si>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</si>
  <si>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</si>
  <si>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</si>
  <si>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</si>
  <si>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</si>
  <si>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</si>
  <si>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</si>
  <si>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</si>
  <si>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</si>
  <si>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</si>
  <si>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</si>
  <si>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</si>
  <si>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</si>
  <si>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</si>
  <si>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</si>
  <si>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</si>
  <si>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</si>
  <si>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</si>
  <si>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</si>
  <si>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</si>
  <si>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</si>
  <si>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</si>
  <si>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</si>
  <si>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</si>
  <si>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</si>
  <si>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</si>
  <si>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</si>
  <si>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</si>
  <si>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</si>
  <si>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</si>
  <si>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</si>
  <si>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</si>
  <si>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</si>
  <si>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</si>
  <si>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</si>
  <si>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</si>
  <si>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</si>
  <si>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</si>
  <si>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</si>
  <si>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</si>
  <si>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</si>
  <si>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</si>
  <si>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</si>
  <si>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</si>
  <si>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</si>
  <si>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</si>
  <si>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</si>
  <si>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</si>
  <si>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</si>
  <si>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</si>
  <si>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</si>
  <si>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</si>
  <si>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</si>
  <si>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</si>
  <si>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</si>
  <si>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</si>
  <si>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</si>
  <si>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</si>
  <si>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</si>
  <si>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</si>
  <si>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</si>
  <si>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</si>
  <si>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</si>
  <si>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</si>
  <si>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</si>
  <si>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</si>
  <si>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</si>
  <si>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</si>
  <si>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</si>
  <si>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</si>
  <si>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</si>
  <si>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</si>
  <si>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</si>
  <si>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</si>
  <si>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</si>
  <si>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</si>
  <si>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</si>
  <si>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</si>
  <si>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</si>
  <si>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</si>
  <si>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</si>
  <si>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</si>
  <si>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</si>
  <si>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</si>
  <si>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</si>
  <si>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</si>
  <si>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</si>
  <si>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</si>
  <si>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</si>
  <si>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</si>
  <si>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</si>
  <si>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</si>
  <si>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</si>
  <si>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</si>
  <si>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</si>
  <si>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</si>
  <si>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</si>
  <si>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</si>
  <si>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</si>
  <si>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</si>
  <si>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</si>
  <si>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</si>
  <si>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</si>
  <si>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</si>
  <si>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</si>
  <si>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</si>
  <si>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</si>
  <si>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</si>
  <si>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</si>
  <si>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</si>
  <si>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</si>
  <si>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</si>
  <si>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</si>
  <si>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</si>
  <si>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</si>
  <si>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</si>
  <si>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</si>
  <si>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</si>
  <si>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</si>
  <si>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</si>
  <si>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</si>
  <si>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</si>
  <si>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</si>
  <si>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</si>
  <si>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</si>
  <si>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</si>
  <si>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</si>
  <si>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</si>
  <si>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</si>
  <si>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</si>
  <si>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</si>
  <si>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</si>
  <si>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</si>
  <si>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</si>
  <si>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</si>
  <si>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</si>
  <si>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</si>
  <si>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</si>
  <si>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</si>
  <si>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</si>
  <si>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</si>
  <si>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</si>
  <si>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</si>
  <si>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</si>
  <si>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</si>
  <si>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</si>
  <si>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</si>
  <si>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</si>
  <si>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</si>
  <si>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</si>
  <si>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</si>
  <si>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</si>
  <si>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</si>
  <si>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</si>
  <si>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</si>
  <si>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</si>
  <si>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</si>
  <si>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</si>
  <si>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</si>
  <si>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</si>
  <si>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</si>
  <si>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</si>
  <si>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</si>
  <si>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</si>
  <si>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</si>
  <si>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</si>
  <si>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</si>
  <si>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</si>
  <si>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</si>
  <si>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</si>
  <si>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</si>
  <si>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</si>
  <si>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</si>
  <si>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</si>
  <si>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</si>
  <si>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</si>
  <si>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</si>
  <si>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</si>
  <si>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</si>
  <si>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</si>
  <si>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</si>
  <si>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</si>
  <si>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</si>
  <si>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</si>
  <si>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</si>
  <si>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</si>
  <si>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</si>
  <si>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</si>
  <si>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</si>
  <si>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</si>
  <si>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</si>
  <si>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</si>
  <si>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</si>
  <si>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</si>
  <si>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</si>
  <si>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</si>
  <si>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</si>
  <si>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</si>
  <si>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</si>
  <si>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</si>
  <si>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</si>
  <si>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</si>
  <si>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</si>
  <si>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</si>
  <si>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</si>
  <si>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</si>
  <si>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</si>
  <si>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</si>
  <si>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</si>
  <si>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</si>
  <si>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</si>
  <si>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</si>
  <si>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</si>
  <si>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</si>
  <si>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</si>
  <si>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</si>
  <si>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</si>
  <si>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</si>
  <si>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</si>
  <si>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</si>
  <si>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</si>
  <si>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</si>
  <si>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</si>
  <si>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</si>
  <si>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</si>
  <si>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</si>
  <si>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</si>
  <si>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</si>
  <si>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</si>
  <si>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</si>
  <si>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</si>
  <si>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</si>
  <si>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</si>
  <si>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</si>
  <si>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</si>
  <si>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</si>
  <si>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</si>
  <si>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</si>
  <si>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</si>
  <si>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</si>
  <si>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</si>
  <si>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</si>
  <si>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</si>
  <si>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</si>
  <si>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</si>
  <si>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</si>
  <si>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</si>
  <si>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</si>
  <si>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</si>
  <si>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</si>
  <si>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</si>
  <si>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</si>
  <si>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</si>
  <si>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</si>
  <si>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</si>
  <si>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</si>
  <si>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</si>
  <si>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</si>
  <si>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</si>
  <si>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</si>
  <si>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</si>
  <si>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</si>
  <si>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</si>
  <si>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</si>
  <si>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</si>
  <si>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</si>
  <si>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</si>
  <si>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</si>
  <si>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</si>
  <si>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</si>
  <si>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</si>
  <si>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</si>
  <si>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</si>
  <si>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</si>
  <si>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</si>
  <si>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</si>
  <si>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</si>
  <si>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</si>
  <si>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</si>
  <si>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</si>
  <si>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</si>
  <si>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</si>
  <si>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</si>
  <si>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</si>
  <si>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</si>
  <si>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</si>
  <si>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</si>
  <si>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</si>
  <si>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</si>
  <si>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</si>
  <si>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</si>
  <si>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</si>
  <si>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</si>
  <si>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</si>
  <si>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</si>
  <si>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</si>
  <si>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</si>
  <si>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</si>
  <si>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</si>
  <si>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</si>
  <si>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</si>
  <si>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</si>
  <si>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</si>
  <si>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</si>
  <si>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</si>
  <si>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</si>
  <si>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</si>
  <si>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</si>
  <si>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</si>
  <si>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</si>
  <si>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</si>
  <si>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</si>
  <si>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</si>
  <si>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</si>
  <si>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</si>
  <si>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</si>
  <si>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</si>
  <si>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</si>
  <si>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</si>
  <si>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</si>
  <si>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</si>
  <si>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</si>
  <si>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</si>
  <si>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</si>
  <si>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</si>
  <si>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</si>
  <si>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</si>
  <si>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</si>
  <si>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</si>
  <si>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</si>
  <si>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</si>
  <si>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</si>
  <si>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</si>
  <si>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</si>
  <si>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</si>
  <si>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</si>
  <si>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</si>
  <si>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</si>
  <si>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</si>
  <si>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</si>
  <si>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</si>
  <si>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</si>
  <si>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</si>
  <si>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</si>
  <si>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</si>
  <si>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</si>
  <si>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</si>
  <si>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</si>
  <si>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</si>
  <si>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</si>
  <si>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</si>
  <si>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</si>
  <si>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</si>
  <si>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</si>
  <si>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</si>
  <si>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</si>
  <si>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</si>
  <si>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</si>
  <si>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</si>
  <si>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</si>
  <si>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</si>
  <si>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</si>
  <si>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</si>
  <si>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</si>
  <si>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</si>
  <si>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</si>
  <si>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</si>
  <si>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</si>
  <si>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</si>
  <si>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</si>
  <si>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</si>
  <si>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</si>
  <si>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</si>
  <si>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</si>
  <si>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</si>
  <si>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</si>
  <si>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</si>
  <si>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</si>
  <si>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</si>
  <si>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</si>
  <si>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</si>
  <si>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</si>
  <si>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</si>
  <si>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</si>
  <si>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</si>
  <si>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</si>
  <si>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</si>
  <si>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</si>
  <si>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</si>
  <si>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</si>
  <si>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</si>
  <si>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</si>
  <si>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</si>
  <si>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</si>
  <si>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</si>
  <si>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</si>
  <si>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</si>
  <si>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</si>
  <si>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</si>
  <si>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</si>
  <si>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</si>
  <si>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</si>
  <si>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</si>
  <si>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</si>
  <si>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</si>
  <si>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</si>
  <si>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</si>
  <si>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</si>
  <si>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</si>
  <si>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</si>
  <si>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</si>
  <si>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</si>
  <si>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</si>
  <si>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</si>
  <si>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</si>
  <si>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</si>
  <si>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</si>
  <si>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</si>
  <si>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</si>
  <si>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</si>
  <si>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</si>
  <si>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</si>
  <si>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</si>
  <si>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</si>
  <si>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</si>
  <si>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</si>
  <si>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</si>
  <si>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</si>
  <si>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</si>
  <si>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</si>
  <si>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</si>
  <si>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</si>
  <si>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</si>
  <si>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</si>
  <si>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</si>
  <si>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</si>
  <si>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</si>
  <si>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</si>
  <si>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</si>
  <si>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</si>
  <si>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</si>
  <si>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</si>
  <si>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</si>
  <si>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</si>
  <si>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</si>
  <si>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</si>
  <si>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</si>
  <si>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</si>
  <si>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</si>
  <si>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</si>
  <si>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</si>
  <si>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</si>
  <si>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</si>
  <si>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</si>
  <si>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</si>
  <si>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</si>
  <si>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</si>
  <si>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</si>
  <si>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</si>
  <si>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</si>
  <si>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</si>
  <si>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</si>
  <si>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</si>
  <si>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</si>
  <si>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</si>
  <si>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</si>
  <si>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</si>
  <si>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</si>
  <si>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</si>
  <si>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</si>
  <si>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</si>
  <si>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</si>
  <si>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</si>
  <si>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</si>
  <si>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</si>
  <si>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</si>
  <si>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</si>
  <si>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</si>
  <si>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</si>
  <si>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</si>
  <si>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</si>
  <si>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</si>
  <si>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</si>
  <si>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</si>
  <si>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</si>
  <si>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</si>
  <si>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</si>
  <si>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</si>
  <si>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</si>
  <si>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</si>
  <si>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</si>
  <si>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</si>
  <si>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</si>
  <si>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</si>
  <si>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</si>
  <si>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</si>
  <si>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</si>
  <si>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</si>
  <si>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</si>
  <si>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</si>
  <si>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</si>
  <si>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</si>
  <si>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</si>
  <si>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</si>
  <si>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</si>
  <si>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</si>
  <si>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</si>
  <si>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</si>
  <si>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</si>
  <si>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</si>
  <si>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</si>
  <si>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</si>
  <si>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</si>
  <si>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</si>
  <si>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</si>
  <si>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</si>
  <si>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</si>
  <si>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</si>
  <si>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</si>
  <si>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</si>
  <si>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</si>
  <si>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</si>
  <si>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</si>
  <si>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</si>
  <si>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</si>
  <si>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</si>
  <si>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</si>
  <si>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</si>
  <si>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</si>
  <si>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</si>
  <si>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</si>
  <si>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</si>
  <si>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</si>
  <si>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</si>
  <si>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</si>
  <si>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</si>
  <si>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</si>
  <si>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</si>
  <si>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</si>
  <si>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</si>
  <si>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</si>
  <si>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</si>
  <si>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</si>
  <si>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</si>
  <si>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</si>
  <si>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</si>
  <si>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</si>
  <si>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</si>
  <si>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</si>
  <si>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</si>
  <si>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</si>
  <si>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</si>
  <si>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</si>
  <si>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</si>
  <si>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</si>
  <si>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</si>
  <si>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</si>
  <si>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</si>
  <si>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</si>
  <si>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</si>
  <si>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</si>
  <si>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</si>
  <si>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</si>
  <si>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</si>
  <si>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</si>
  <si>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</si>
  <si>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</si>
  <si>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</si>
  <si>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</si>
  <si>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</si>
  <si>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</si>
  <si>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</si>
  <si>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</si>
  <si>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</si>
  <si>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</si>
  <si>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</si>
  <si>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</si>
  <si>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</si>
  <si>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</si>
  <si>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</si>
  <si>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</si>
  <si>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</si>
  <si>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</si>
  <si>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</si>
  <si>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</si>
  <si>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</si>
  <si>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</si>
  <si>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</si>
  <si>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</si>
  <si>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</si>
  <si>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</si>
  <si>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</si>
  <si>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</si>
  <si>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</si>
  <si>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</si>
  <si>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</si>
  <si>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</si>
  <si>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</si>
  <si>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</si>
  <si>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</si>
  <si>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</si>
  <si>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</si>
  <si>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</si>
  <si>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</si>
  <si>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</si>
  <si>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</si>
  <si>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</si>
  <si>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</si>
  <si>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</si>
  <si>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</si>
  <si>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</si>
  <si>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</si>
  <si>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</si>
  <si>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</si>
  <si>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</si>
  <si>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</si>
  <si>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</si>
  <si>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</si>
  <si>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</si>
  <si>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</si>
  <si>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</si>
  <si>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</si>
  <si>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</si>
  <si>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</si>
  <si>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</si>
  <si>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</si>
  <si>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</si>
  <si>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</si>
  <si>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</si>
  <si>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</si>
  <si>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</si>
  <si>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</si>
  <si>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</si>
  <si>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</si>
  <si>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</si>
  <si>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</si>
  <si>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</si>
  <si>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</si>
  <si>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</si>
  <si>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</si>
  <si>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</si>
  <si>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</si>
  <si>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</si>
  <si>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</si>
  <si>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</si>
  <si>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</si>
  <si>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</si>
  <si>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</si>
  <si>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</si>
  <si>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</si>
  <si>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</si>
  <si>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</si>
  <si>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</si>
  <si>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</si>
  <si>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</si>
  <si>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</si>
  <si>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</si>
  <si>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</si>
  <si>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</si>
  <si>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</si>
  <si>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</si>
  <si>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</si>
  <si>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</si>
  <si>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</si>
  <si>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</si>
  <si>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</si>
  <si>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</si>
  <si>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</si>
  <si>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</si>
  <si>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</si>
  <si>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</si>
  <si>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</si>
  <si>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</si>
  <si>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</si>
  <si>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</si>
  <si>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</si>
  <si>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</si>
  <si>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</si>
  <si>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</si>
  <si>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</si>
  <si>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</si>
  <si>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</si>
  <si>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</si>
  <si>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</si>
  <si>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</si>
  <si>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</si>
  <si>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</si>
  <si>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</si>
  <si>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</si>
  <si>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</si>
  <si>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</si>
  <si>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</si>
  <si>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</si>
  <si>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</si>
  <si>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</si>
  <si>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</si>
  <si>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</si>
  <si>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</si>
  <si>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</si>
  <si>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</si>
  <si>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</si>
  <si>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</si>
  <si>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</si>
  <si>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</si>
  <si>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</si>
  <si>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</si>
  <si>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</si>
  <si>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</si>
  <si>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</si>
  <si>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</si>
  <si>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</si>
  <si>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</si>
  <si>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</si>
  <si>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</si>
  <si>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</si>
  <si>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</si>
  <si>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</si>
  <si>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</si>
  <si>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</si>
  <si>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</si>
  <si>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</si>
  <si>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</si>
  <si>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</si>
  <si>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</si>
  <si>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</si>
  <si>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</si>
  <si>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</si>
  <si>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</si>
  <si>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</si>
  <si>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</si>
  <si>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</si>
  <si>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</si>
  <si>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</si>
  <si>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</si>
  <si>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</si>
  <si>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</si>
  <si>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</si>
  <si>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</si>
  <si>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</si>
  <si>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</si>
  <si>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</si>
  <si>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</si>
  <si>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</si>
  <si>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</si>
  <si>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</si>
  <si>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</si>
  <si>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</si>
  <si>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</si>
  <si>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</si>
  <si>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</si>
  <si>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</si>
  <si>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</si>
  <si>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</si>
  <si>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</si>
  <si>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</si>
  <si>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</si>
  <si>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</si>
  <si>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</si>
  <si>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</si>
  <si>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</si>
  <si>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</si>
  <si>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</si>
  <si>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</si>
  <si>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</si>
  <si>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</si>
  <si>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</si>
  <si>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</si>
  <si>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</si>
  <si>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</si>
  <si>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</si>
  <si>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</si>
  <si>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</si>
  <si>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</si>
  <si>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</si>
  <si>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</si>
  <si>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</si>
  <si>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</si>
  <si>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</si>
  <si>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</si>
  <si>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</si>
  <si>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</si>
  <si>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</si>
  <si>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</si>
  <si>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</si>
  <si>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</si>
  <si>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</si>
  <si>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</si>
  <si>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</si>
  <si>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</si>
  <si>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</si>
  <si>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</si>
  <si>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</si>
  <si>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</si>
  <si>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</si>
  <si>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</si>
  <si>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</si>
  <si>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</si>
  <si>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</si>
  <si>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</si>
  <si>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</si>
  <si>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</si>
  <si>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</si>
  <si>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</si>
  <si>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</si>
  <si>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</si>
  <si>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</si>
  <si>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</si>
  <si>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</si>
  <si>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</si>
  <si>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</si>
  <si>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</si>
  <si>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</si>
  <si>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</si>
  <si>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</si>
  <si>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</si>
  <si>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</si>
  <si>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</si>
  <si>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</si>
  <si>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</si>
  <si>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</si>
  <si>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</si>
  <si>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</si>
  <si>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</si>
  <si>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</si>
  <si>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</si>
  <si>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</si>
  <si>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</si>
  <si>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</si>
  <si>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</si>
  <si>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</si>
  <si>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</si>
  <si>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</si>
  <si>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</si>
  <si>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</si>
  <si>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</si>
  <si>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</si>
  <si>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</si>
  <si>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</si>
  <si>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</si>
  <si>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</si>
  <si>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</si>
  <si>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</si>
  <si>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</si>
  <si>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</si>
  <si>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</si>
  <si>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</si>
  <si>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</si>
  <si>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</si>
  <si>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</si>
  <si>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</si>
  <si>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</si>
  <si>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</si>
  <si>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</si>
  <si>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</si>
  <si>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</si>
  <si>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</si>
  <si>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</si>
  <si>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</si>
  <si>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</si>
  <si>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</si>
  <si>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</si>
  <si>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</si>
  <si>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</si>
  <si>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</si>
  <si>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</si>
  <si>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</si>
  <si>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</si>
  <si>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</si>
  <si>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</si>
  <si>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</si>
  <si>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</si>
  <si>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</si>
  <si>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</si>
  <si>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</si>
  <si>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</si>
  <si>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</si>
  <si>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</si>
  <si>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</si>
  <si>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</si>
  <si>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</si>
  <si>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</si>
  <si>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</si>
  <si>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</si>
  <si>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</si>
  <si>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</si>
  <si>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</si>
  <si>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</si>
  <si>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</si>
  <si>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</si>
  <si>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</si>
  <si>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</si>
  <si>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</si>
  <si>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</si>
  <si>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</si>
  <si>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</si>
  <si>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</si>
  <si>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</si>
  <si>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</si>
  <si>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</si>
  <si>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</si>
  <si>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</si>
  <si>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</si>
  <si>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</si>
  <si>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</si>
  <si>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</si>
  <si>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</si>
  <si>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</si>
  <si>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</si>
  <si>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</si>
  <si>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</si>
  <si>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</si>
  <si>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</si>
  <si>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</si>
  <si>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</si>
  <si>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</si>
  <si>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</si>
  <si>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</si>
  <si>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</si>
  <si>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</si>
  <si>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</si>
  <si>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</si>
  <si>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</si>
  <si>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</si>
  <si>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</si>
  <si>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</si>
  <si>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</si>
  <si>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</si>
  <si>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</si>
  <si>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</si>
  <si>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</si>
  <si>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</si>
  <si>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</si>
  <si>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</si>
  <si>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</si>
  <si>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</si>
  <si>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</si>
  <si>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</si>
  <si>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</si>
  <si>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</si>
  <si>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</si>
  <si>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</si>
  <si>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</si>
  <si>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</si>
  <si>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</si>
  <si>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</si>
  <si>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</si>
  <si>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</si>
  <si>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</si>
  <si>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</si>
  <si>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</si>
  <si>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</si>
  <si>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</si>
  <si>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</si>
  <si>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</si>
  <si>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</si>
  <si>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</si>
  <si>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</si>
  <si>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</si>
  <si>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</si>
  <si>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</si>
  <si>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</si>
  <si>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</si>
  <si>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</si>
  <si>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</si>
  <si>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</si>
  <si>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</si>
  <si>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</si>
  <si>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</si>
  <si>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</si>
  <si>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</si>
  <si>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</si>
  <si>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</si>
  <si>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</si>
  <si>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</si>
  <si>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</si>
  <si>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</si>
  <si>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</si>
  <si>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</si>
  <si>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</si>
  <si>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</si>
  <si>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</si>
  <si>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</si>
  <si>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</si>
  <si>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</si>
  <si>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</si>
  <si>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</si>
  <si>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</si>
  <si>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</si>
  <si>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</si>
  <si>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</si>
  <si>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</si>
  <si>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</si>
  <si>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</si>
  <si>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</si>
  <si>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</si>
  <si>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</si>
  <si>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</si>
  <si>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</si>
  <si>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</si>
  <si>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</si>
  <si>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</si>
  <si>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</si>
  <si>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</si>
  <si>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</si>
  <si>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</si>
  <si>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</si>
  <si>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</si>
  <si>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</si>
  <si>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</si>
  <si>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</si>
  <si>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</si>
  <si>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</si>
  <si>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</si>
  <si>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</si>
  <si>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</si>
  <si>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</si>
  <si>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</si>
  <si>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</si>
  <si>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</si>
  <si>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</si>
  <si>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</si>
  <si>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</si>
  <si>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</si>
  <si>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</si>
  <si>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</si>
  <si>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</si>
  <si>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</si>
  <si>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</si>
  <si>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</si>
  <si>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</si>
  <si>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</si>
  <si>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</si>
  <si>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</si>
  <si>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</si>
  <si>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</si>
  <si>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</si>
  <si>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</si>
  <si>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</si>
  <si>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</si>
  <si>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</si>
  <si>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</si>
  <si>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</si>
  <si>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</si>
  <si>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</si>
  <si>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</si>
  <si>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</si>
  <si>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</si>
  <si>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</si>
  <si>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</si>
  <si>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</si>
  <si>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</si>
  <si>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</si>
  <si>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</si>
  <si>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</si>
  <si>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</si>
  <si>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</si>
  <si>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</si>
  <si>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</si>
  <si>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</si>
  <si>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</si>
  <si>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</si>
  <si>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</si>
  <si>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</si>
  <si>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</si>
  <si>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</si>
  <si>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</si>
  <si>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</si>
  <si>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</si>
  <si>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</si>
  <si>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</si>
  <si>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</si>
  <si>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</si>
  <si>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</si>
  <si>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</si>
  <si>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</si>
  <si>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</si>
  <si>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</si>
  <si>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</si>
  <si>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</si>
  <si>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</si>
  <si>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</si>
  <si>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</si>
  <si>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</si>
  <si>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</si>
  <si>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</si>
  <si>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</si>
  <si>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</si>
  <si>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</si>
  <si>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</si>
  <si>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</si>
  <si>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</si>
  <si>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</si>
  <si>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</si>
  <si>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</si>
  <si>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</si>
  <si>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</si>
  <si>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</si>
  <si>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</si>
  <si>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</si>
  <si>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</si>
  <si>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</si>
  <si>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</si>
  <si>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</si>
  <si>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</si>
  <si>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</si>
  <si>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</si>
  <si>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</si>
  <si>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</si>
  <si>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</si>
  <si>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</si>
  <si>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</si>
  <si>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</si>
  <si>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</si>
  <si>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</si>
  <si>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</si>
  <si>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</si>
  <si>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</si>
  <si>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</si>
  <si>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</si>
  <si>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</si>
  <si>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</si>
  <si>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</si>
  <si>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</si>
  <si>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</si>
  <si>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</si>
  <si>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</si>
  <si>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</si>
  <si>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</si>
  <si>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</si>
  <si>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</si>
  <si>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</si>
  <si>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</si>
  <si>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</si>
  <si>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</si>
  <si>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</si>
  <si>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</si>
  <si>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</si>
  <si>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</si>
  <si>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</si>
  <si>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</si>
  <si>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</si>
  <si>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</si>
  <si>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</si>
  <si>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</si>
  <si>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</si>
  <si>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</si>
  <si>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</si>
  <si>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</si>
  <si>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</si>
  <si>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</si>
  <si>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</si>
  <si>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</si>
  <si>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</si>
  <si>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</si>
  <si>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</si>
  <si>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</si>
  <si>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</si>
  <si>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</si>
  <si>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</si>
  <si>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</si>
  <si>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</si>
  <si>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</si>
  <si>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</si>
  <si>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</si>
  <si>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</si>
  <si>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</si>
  <si>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</si>
  <si>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</si>
  <si>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</si>
  <si>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</si>
  <si>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</si>
  <si>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</si>
  <si>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</si>
  <si>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</si>
  <si>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</si>
  <si>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</si>
  <si>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</si>
  <si>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</si>
  <si>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</si>
  <si>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</si>
  <si>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</si>
  <si>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</si>
  <si>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</si>
  <si>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</si>
  <si>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</si>
  <si>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</si>
  <si>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</si>
  <si>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</si>
  <si>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</si>
  <si>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</si>
  <si>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</si>
  <si>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</si>
  <si>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</si>
  <si>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</si>
  <si>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</si>
  <si>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</si>
  <si>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</si>
  <si>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</si>
  <si>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</si>
  <si>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</si>
  <si>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</si>
  <si>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</si>
  <si>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</si>
  <si>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</si>
  <si>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</si>
  <si>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</si>
  <si>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</si>
  <si>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</si>
  <si>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</si>
  <si>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</si>
  <si>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</si>
  <si>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</si>
  <si>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</si>
  <si>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</si>
  <si>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</si>
  <si>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</si>
  <si>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</si>
  <si>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</si>
  <si>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</si>
  <si>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</si>
  <si>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</si>
  <si>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</si>
  <si>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</si>
  <si>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</si>
  <si>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</si>
  <si>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</si>
  <si>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</si>
  <si>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</si>
  <si>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</si>
  <si>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</si>
  <si>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</si>
  <si>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</si>
  <si>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</si>
  <si>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</si>
  <si>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</si>
  <si>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</si>
  <si>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</si>
  <si>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</si>
  <si>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</si>
  <si>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</si>
  <si>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</si>
  <si>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</si>
  <si>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</si>
  <si>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</si>
  <si>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</si>
  <si>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</si>
  <si>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</si>
  <si>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</si>
  <si>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</si>
  <si>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</si>
  <si>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</si>
  <si>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</si>
  <si>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</si>
  <si>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</si>
  <si>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</si>
  <si>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</si>
  <si>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</si>
  <si>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</si>
  <si>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</si>
  <si>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</si>
  <si>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</si>
  <si>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</si>
  <si>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</si>
  <si>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</si>
  <si>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</si>
  <si>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</si>
  <si>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</si>
  <si>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</si>
  <si>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</si>
  <si>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</si>
  <si>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</si>
  <si>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</si>
  <si>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</si>
  <si>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</si>
  <si>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</si>
  <si>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</si>
  <si>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</si>
  <si>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</si>
  <si>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</si>
  <si>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</si>
  <si>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</si>
  <si>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</si>
  <si>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</si>
  <si>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</si>
  <si>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</si>
  <si>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</si>
  <si>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</si>
  <si>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</si>
  <si>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</si>
  <si>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</si>
  <si>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</si>
  <si>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</si>
  <si>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</si>
  <si>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</si>
  <si>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</si>
  <si>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</si>
  <si>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</si>
  <si>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</si>
  <si>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</si>
  <si>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</si>
  <si>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</si>
  <si>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</si>
  <si>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</si>
  <si>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</si>
  <si>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</si>
  <si>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</si>
  <si>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</si>
  <si>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</si>
  <si>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</si>
  <si>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</si>
  <si>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</si>
  <si>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</si>
  <si>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</si>
  <si>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</si>
  <si>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</si>
  <si>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</si>
  <si>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</si>
  <si>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</si>
  <si>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</si>
  <si>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</si>
  <si>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</si>
  <si>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</si>
  <si>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</si>
  <si>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</si>
  <si>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</si>
  <si>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</si>
  <si>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</si>
  <si>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</si>
  <si>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</si>
  <si>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</si>
  <si>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</si>
  <si>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</si>
  <si>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</si>
  <si>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</si>
  <si>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</si>
  <si>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</si>
  <si>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</si>
  <si>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</si>
  <si>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</si>
  <si>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</si>
  <si>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</si>
  <si>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</si>
  <si>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</si>
  <si>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</si>
  <si>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</si>
  <si>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</si>
  <si>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</si>
  <si>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</si>
  <si>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</si>
  <si>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</si>
  <si>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</si>
  <si>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</si>
  <si>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</si>
  <si>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</si>
  <si>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</si>
  <si>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</si>
  <si>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</si>
  <si>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</si>
  <si>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</si>
  <si>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</si>
  <si>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</si>
  <si>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</si>
  <si>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</si>
  <si>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</si>
  <si>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</si>
  <si>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</si>
  <si>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</si>
  <si>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</si>
  <si>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</si>
  <si>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</si>
  <si>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</si>
  <si>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</si>
  <si>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</si>
  <si>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</si>
  <si>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</si>
  <si>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</si>
  <si>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</si>
  <si>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</si>
  <si>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</si>
  <si>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</si>
  <si>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</si>
  <si>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</si>
  <si>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</si>
  <si>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</si>
  <si>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</si>
  <si>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</si>
  <si>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</si>
  <si>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</si>
  <si>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</si>
  <si>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</si>
  <si>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</si>
  <si>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</si>
  <si>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</si>
  <si>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</si>
  <si>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</si>
  <si>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</si>
  <si>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</si>
  <si>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</si>
  <si>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</si>
  <si>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</si>
  <si>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</si>
  <si>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</si>
  <si>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</si>
  <si>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</si>
  <si>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</si>
  <si>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</si>
  <si>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</si>
  <si>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</si>
  <si>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</si>
  <si>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</si>
  <si>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</si>
  <si>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</si>
  <si>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</si>
  <si>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</si>
  <si>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</si>
  <si>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</si>
  <si>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</si>
  <si>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</si>
  <si>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</si>
  <si>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</si>
  <si>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</si>
  <si>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</si>
  <si>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</si>
  <si>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</si>
  <si>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</si>
  <si>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</si>
  <si>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</si>
  <si>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</si>
  <si>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</si>
  <si>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</si>
  <si>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</si>
  <si>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</si>
  <si>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</si>
  <si>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</si>
  <si>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</si>
  <si>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</si>
  <si>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</si>
  <si>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</si>
  <si>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</si>
  <si>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</si>
  <si>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</si>
  <si>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</si>
  <si>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</si>
  <si>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</si>
  <si>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</si>
  <si>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</si>
  <si>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</si>
  <si>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</si>
  <si>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</si>
  <si>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</si>
  <si>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</si>
  <si>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</si>
  <si>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</si>
  <si>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</si>
  <si>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</si>
  <si>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</si>
  <si>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</si>
  <si>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</si>
  <si>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</si>
  <si>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</si>
  <si>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</si>
  <si>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</si>
  <si>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</si>
  <si>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</si>
  <si>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</si>
  <si>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</si>
  <si>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</si>
  <si>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</si>
  <si>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</si>
  <si>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</si>
  <si>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</si>
  <si>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</si>
  <si>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</si>
  <si>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</si>
  <si>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</si>
  <si>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</si>
  <si>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</si>
  <si>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</si>
  <si>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</si>
  <si>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</si>
  <si>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</si>
  <si>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</si>
  <si>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</si>
  <si>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</si>
  <si>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</si>
  <si>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</si>
  <si>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</si>
  <si>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</si>
  <si>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</si>
  <si>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</si>
  <si>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</si>
  <si>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</si>
  <si>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</si>
  <si>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</si>
  <si>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</si>
  <si>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</si>
  <si>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</si>
  <si>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</si>
  <si>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</si>
  <si>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</si>
  <si>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</si>
  <si>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</si>
  <si>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</si>
  <si>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</si>
  <si>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</si>
  <si>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</si>
  <si>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</si>
  <si>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</si>
  <si>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</si>
  <si>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</si>
  <si>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</si>
  <si>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</si>
  <si>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</si>
  <si>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</si>
  <si>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</si>
  <si>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</si>
  <si>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</si>
  <si>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</si>
  <si>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</si>
  <si>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</si>
  <si>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</si>
  <si>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</si>
  <si>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</si>
  <si>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</si>
  <si>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</si>
  <si>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</si>
  <si>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</si>
  <si>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</si>
  <si>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</si>
  <si>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</si>
  <si>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</si>
  <si>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</si>
  <si>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</si>
  <si>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</si>
  <si>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</si>
  <si>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</si>
  <si>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</si>
  <si>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</si>
  <si>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</si>
  <si>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</si>
  <si>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</si>
  <si>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</si>
  <si>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</si>
  <si>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</si>
  <si>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</si>
  <si>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</si>
  <si>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</si>
  <si>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</si>
  <si>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</si>
  <si>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</si>
  <si>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</si>
  <si>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</si>
  <si>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</si>
  <si>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</si>
  <si>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</si>
  <si>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</si>
  <si>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</si>
  <si>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</si>
  <si>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</si>
  <si>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</si>
  <si>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</si>
  <si>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</si>
  <si>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</si>
  <si>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</si>
  <si>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</si>
  <si>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</si>
  <si>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</si>
  <si>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</si>
  <si>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</si>
  <si>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</si>
  <si>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</si>
  <si>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</si>
  <si>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</si>
  <si>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</si>
  <si>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</si>
  <si>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</si>
  <si>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</si>
  <si>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</si>
  <si>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</si>
  <si>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</si>
  <si>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</si>
  <si>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</si>
  <si>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</si>
  <si>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</si>
  <si>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</si>
  <si>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</si>
  <si>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</si>
  <si>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</si>
  <si>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</si>
  <si>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</si>
  <si>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</si>
  <si>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</si>
  <si>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</si>
  <si>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</si>
  <si>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</si>
  <si>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</si>
  <si>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</si>
  <si>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</si>
  <si>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</si>
  <si>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</si>
  <si>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</si>
  <si>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</si>
  <si>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</si>
  <si>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</si>
  <si>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</si>
  <si>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</si>
  <si>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</si>
  <si>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</si>
  <si>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</si>
  <si>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</si>
  <si>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</si>
  <si>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</si>
  <si>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</si>
  <si>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</si>
  <si>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</si>
  <si>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</si>
  <si>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</si>
  <si>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</si>
  <si>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</si>
  <si>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</si>
  <si>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</si>
  <si>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</si>
  <si>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</si>
  <si>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</si>
  <si>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</si>
  <si>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</si>
  <si>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</si>
  <si>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</si>
  <si>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</si>
  <si>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</si>
  <si>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</si>
  <si>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</si>
  <si>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</si>
  <si>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</si>
  <si>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</si>
  <si>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</si>
  <si>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</si>
  <si>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</si>
  <si>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</si>
  <si>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</si>
  <si>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</si>
  <si>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</si>
  <si>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</si>
  <si>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</si>
  <si>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</si>
  <si>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</si>
  <si>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</si>
  <si>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</si>
  <si>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</si>
  <si>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</si>
  <si>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</si>
  <si>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</si>
  <si>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</si>
  <si>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</si>
  <si>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</si>
  <si>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</si>
  <si>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</si>
  <si>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</si>
  <si>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</si>
  <si>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</si>
  <si>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</si>
  <si>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</si>
  <si>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</si>
  <si>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</si>
  <si>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</si>
  <si>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</si>
  <si>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</si>
  <si>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</si>
  <si>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</si>
  <si>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</si>
  <si>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</si>
  <si>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</si>
  <si>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</si>
  <si>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</si>
  <si>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</si>
  <si>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</si>
  <si>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</si>
  <si>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</si>
  <si>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</si>
  <si>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</si>
  <si>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</si>
  <si>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</si>
  <si>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</si>
  <si>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</si>
  <si>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</si>
  <si>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</si>
  <si>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</si>
  <si>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</si>
  <si>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</si>
  <si>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</si>
  <si>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</si>
  <si>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</si>
  <si>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</si>
  <si>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</si>
  <si>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</si>
  <si>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</si>
  <si>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</si>
  <si>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</si>
  <si>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</si>
  <si>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</si>
  <si>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</si>
  <si>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</si>
  <si>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</si>
  <si>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</si>
  <si>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</si>
  <si>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</si>
  <si>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</si>
  <si>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</si>
  <si>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</si>
  <si>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</si>
  <si>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</si>
  <si>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</si>
  <si>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</si>
  <si>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</si>
  <si>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</si>
  <si>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</si>
  <si>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</si>
  <si>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</si>
  <si>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</si>
  <si>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</si>
  <si>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</si>
  <si>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</si>
  <si>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</si>
  <si>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</si>
  <si>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</si>
  <si>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</si>
  <si>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</si>
  <si>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</si>
  <si>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</si>
  <si>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</si>
  <si>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</si>
  <si>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</si>
  <si>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</si>
  <si>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</si>
  <si>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</si>
  <si>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</si>
  <si>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</si>
  <si>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</si>
  <si>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</si>
  <si>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</si>
  <si>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</si>
  <si>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</si>
  <si>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</si>
  <si>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</si>
  <si>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</si>
  <si>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</si>
  <si>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</si>
  <si>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</si>
  <si>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</si>
  <si>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</si>
  <si>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</si>
  <si>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</si>
  <si>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</si>
  <si>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</si>
  <si>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</si>
  <si>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</si>
  <si>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</si>
  <si>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</si>
  <si>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</si>
  <si>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</si>
  <si>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</si>
  <si>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</si>
  <si>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</si>
  <si>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</si>
  <si>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</si>
  <si>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</si>
  <si>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</si>
  <si>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</si>
  <si>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</si>
  <si>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</si>
  <si>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</si>
  <si>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</si>
  <si>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</si>
  <si>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</si>
  <si>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</si>
  <si>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</si>
  <si>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</si>
  <si>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</si>
  <si>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</si>
  <si>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</si>
  <si>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</si>
  <si>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</si>
  <si>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</si>
  <si>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</si>
  <si>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</si>
  <si>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</si>
  <si>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</si>
  <si>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</si>
  <si>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</si>
  <si>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</si>
  <si>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</si>
  <si>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</si>
  <si>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</si>
  <si>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</si>
  <si>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</si>
  <si>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</si>
  <si>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</si>
  <si>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</si>
  <si>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</si>
  <si>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</si>
  <si>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</si>
  <si>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</si>
  <si>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</si>
  <si>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</si>
  <si>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</si>
  <si>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</si>
  <si>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</si>
  <si>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</si>
  <si>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</si>
  <si>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</si>
  <si>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</si>
  <si>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</si>
  <si>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</si>
  <si>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</si>
  <si>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</si>
  <si>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</si>
  <si>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</si>
  <si>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</si>
  <si>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</si>
  <si>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</si>
  <si>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</si>
  <si>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</si>
  <si>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</si>
  <si>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</si>
  <si>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</si>
  <si>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</si>
  <si>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</si>
  <si>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</si>
  <si>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</si>
  <si>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</si>
  <si>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</si>
  <si>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</si>
  <si>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</si>
  <si>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</si>
  <si>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</si>
  <si>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</si>
  <si>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</si>
  <si>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</si>
  <si>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</si>
  <si>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</si>
  <si>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</si>
  <si>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</si>
  <si>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</si>
  <si>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</si>
  <si>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</si>
  <si>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</si>
  <si>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</si>
  <si>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</si>
  <si>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</si>
  <si>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</si>
  <si>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</si>
  <si>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</si>
  <si>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</si>
  <si>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</si>
  <si>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</si>
  <si>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</si>
  <si>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</si>
  <si>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</si>
  <si>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</si>
  <si>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</si>
  <si>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</si>
  <si>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</si>
  <si>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</si>
  <si>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</si>
  <si>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</si>
  <si>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</si>
  <si>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</si>
  <si>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</si>
  <si>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</si>
  <si>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</si>
  <si>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</si>
  <si>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</si>
  <si>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</si>
  <si>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</si>
  <si>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</si>
  <si>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</si>
  <si>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</si>
  <si>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</si>
  <si>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</si>
  <si>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</si>
  <si>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</si>
  <si>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</si>
  <si>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</si>
  <si>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</si>
  <si>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</si>
  <si>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</si>
  <si>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</si>
  <si>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</si>
  <si>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</si>
  <si>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</si>
  <si>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</si>
  <si>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</si>
  <si>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</si>
  <si>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</si>
  <si>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</si>
  <si>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</si>
  <si>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</si>
  <si>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</si>
  <si>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</si>
  <si>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</si>
  <si>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</si>
  <si>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</si>
  <si>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</si>
  <si>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</si>
  <si>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</si>
  <si>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</si>
  <si>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</si>
  <si>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</si>
  <si>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</si>
  <si>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</si>
  <si>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</si>
  <si>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</si>
  <si>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</si>
  <si>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</si>
  <si>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</si>
  <si>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</si>
  <si>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</si>
  <si>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</si>
  <si>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</si>
  <si>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</si>
  <si>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</si>
  <si>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</si>
  <si>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</si>
  <si>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</si>
  <si>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</si>
  <si>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</si>
  <si>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</si>
  <si>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</si>
  <si>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</si>
  <si>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</si>
  <si>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</si>
  <si>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</si>
  <si>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</si>
  <si>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</si>
  <si>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</si>
  <si>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</si>
  <si>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</si>
  <si>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</si>
  <si>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</si>
  <si>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</si>
  <si>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</si>
  <si>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</si>
  <si>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</si>
  <si>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</si>
  <si>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</si>
  <si>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</si>
  <si>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</si>
  <si>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</si>
  <si>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</si>
  <si>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</si>
  <si>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</si>
  <si>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</si>
  <si>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</si>
  <si>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</si>
  <si>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</si>
  <si>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</si>
  <si>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</si>
  <si>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</si>
  <si>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</si>
  <si>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</si>
  <si>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</si>
  <si>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</si>
  <si>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</si>
  <si>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</si>
  <si>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</si>
  <si>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</si>
  <si>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</si>
  <si>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</si>
  <si>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</si>
  <si>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</si>
  <si>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</si>
  <si>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</si>
  <si>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</si>
  <si>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</si>
  <si>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</si>
  <si>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</si>
  <si>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</si>
  <si>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</si>
  <si>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</si>
  <si>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</si>
  <si>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</si>
  <si>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</si>
  <si>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</si>
  <si>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</si>
  <si>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</si>
  <si>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</si>
  <si>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</si>
  <si>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</si>
  <si>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</si>
  <si>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</si>
  <si>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</si>
  <si>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</si>
  <si>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</si>
  <si>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</si>
  <si>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</si>
  <si>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</si>
  <si>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</si>
  <si>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</si>
  <si>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</si>
  <si>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</si>
  <si>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</si>
  <si>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</si>
  <si>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</si>
  <si>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</si>
  <si>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</si>
  <si>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</si>
  <si>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</si>
  <si>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</si>
  <si>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</si>
  <si>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</si>
  <si>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</si>
  <si>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</si>
  <si>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</si>
  <si>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</si>
  <si>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</si>
  <si>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</si>
  <si>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</si>
  <si>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</si>
  <si>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</si>
  <si>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</si>
  <si>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</si>
  <si>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</si>
  <si>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</si>
  <si>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</si>
  <si>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</si>
  <si>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</si>
  <si>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</si>
  <si>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</si>
  <si>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</si>
  <si>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</si>
  <si>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</si>
  <si>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</si>
  <si>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</si>
  <si>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</si>
  <si>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</si>
  <si>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</si>
  <si>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</si>
  <si>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</si>
  <si>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</si>
  <si>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</si>
  <si>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</si>
  <si>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</si>
  <si>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</si>
  <si>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</si>
  <si>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</si>
  <si>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</si>
  <si>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</si>
  <si>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</si>
  <si>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</si>
  <si>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</si>
  <si>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</si>
  <si>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</si>
  <si>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</si>
  <si>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</si>
  <si>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</si>
  <si>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</si>
  <si>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</si>
  <si>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</si>
  <si>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</si>
  <si>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</si>
  <si>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</si>
  <si>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</si>
  <si>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</si>
  <si>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</si>
  <si>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</si>
  <si>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</si>
  <si>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</si>
  <si>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</si>
  <si>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</si>
  <si>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</si>
  <si>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</si>
  <si>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</si>
  <si>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</si>
  <si>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</si>
  <si>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</si>
  <si>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</si>
  <si>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</si>
  <si>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</si>
  <si>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</si>
  <si>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</si>
  <si>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</si>
  <si>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</si>
  <si>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</si>
  <si>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</si>
  <si>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</si>
  <si>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</si>
  <si>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</si>
  <si>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</si>
  <si>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</si>
  <si>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</si>
  <si>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</si>
  <si>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</si>
  <si>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</si>
  <si>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</si>
  <si>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</si>
  <si>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</si>
  <si>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</si>
  <si>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</si>
  <si>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</si>
  <si>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</si>
  <si>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</si>
  <si>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</si>
  <si>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</si>
  <si>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</si>
  <si>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</si>
  <si>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</si>
  <si>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</si>
  <si>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</si>
  <si>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</si>
  <si>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</si>
  <si>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</si>
  <si>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</si>
  <si>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</si>
  <si>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</si>
  <si>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</si>
  <si>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</si>
  <si>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</si>
  <si>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</si>
  <si>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</si>
  <si>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</si>
  <si>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</si>
  <si>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</si>
  <si>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</si>
  <si>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</si>
  <si>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</si>
  <si>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</si>
  <si>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</si>
  <si>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</si>
  <si>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</si>
  <si>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</si>
  <si>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</si>
  <si>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</si>
  <si>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</si>
  <si>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</si>
  <si>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</si>
  <si>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</si>
  <si>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</si>
  <si>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</si>
  <si>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</si>
  <si>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</si>
  <si>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</si>
  <si>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</si>
  <si>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</si>
  <si>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</si>
  <si>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</si>
  <si>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</si>
  <si>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</si>
  <si>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</si>
  <si>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</si>
  <si>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</si>
  <si>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</si>
  <si>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</si>
  <si>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</si>
  <si>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</si>
  <si>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</si>
  <si>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</si>
  <si>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</si>
  <si>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</si>
  <si>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</si>
  <si>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</si>
  <si>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</si>
  <si>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</si>
  <si>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</si>
  <si>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</si>
  <si>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</si>
  <si>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</si>
  <si>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</si>
  <si>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</si>
  <si>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</si>
  <si>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</si>
  <si>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</si>
  <si>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</si>
  <si>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</si>
  <si>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</si>
  <si>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</si>
  <si>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</si>
  <si>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</si>
  <si>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</si>
  <si>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</si>
  <si>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</si>
  <si>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</si>
  <si>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</si>
  <si>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</si>
  <si>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</si>
  <si>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</si>
  <si>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</si>
  <si>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</si>
  <si>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</si>
  <si>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</si>
  <si>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</si>
  <si>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</si>
  <si>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</si>
  <si>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</si>
  <si>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</si>
  <si>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</si>
  <si>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</si>
  <si>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</si>
  <si>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</si>
  <si>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</si>
  <si>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</si>
  <si>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</si>
  <si>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</si>
  <si>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</si>
  <si>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</si>
  <si>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</si>
  <si>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</si>
  <si>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</si>
  <si>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</si>
  <si>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</si>
  <si>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</si>
  <si>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</si>
  <si>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</si>
  <si>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</si>
  <si>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</si>
  <si>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</si>
  <si>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</si>
  <si>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</si>
  <si>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</si>
  <si>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</si>
  <si>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</si>
  <si>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</si>
  <si>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</si>
  <si>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</si>
  <si>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</si>
  <si>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</si>
  <si>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</si>
  <si>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</si>
  <si>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</si>
  <si>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</si>
  <si>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</si>
  <si>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</si>
  <si>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</si>
  <si>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</si>
  <si>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</si>
  <si>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</si>
  <si>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</si>
  <si>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</si>
  <si>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</si>
  <si>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</si>
  <si>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</si>
  <si>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</si>
  <si>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</si>
  <si>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</si>
  <si>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</si>
  <si>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</si>
  <si>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</si>
  <si>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</si>
  <si>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</si>
  <si>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</si>
  <si>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</si>
  <si>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</si>
  <si>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</si>
  <si>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</si>
  <si>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</si>
  <si>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</si>
  <si>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</si>
  <si>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</si>
  <si>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</si>
  <si>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</si>
  <si>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</si>
  <si>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</si>
  <si>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</si>
  <si>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</si>
  <si>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</si>
  <si>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</si>
  <si>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</si>
  <si>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</si>
  <si>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</si>
  <si>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</si>
  <si>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</si>
  <si>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</si>
  <si>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</si>
  <si>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</si>
  <si>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</si>
  <si>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</si>
  <si>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</si>
  <si>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</si>
  <si>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</si>
  <si>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</si>
  <si>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</si>
  <si>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</si>
  <si>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</si>
  <si>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</si>
  <si>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</si>
  <si>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</si>
  <si>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</si>
  <si>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</si>
  <si>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</si>
  <si>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</si>
  <si>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</si>
  <si>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</si>
  <si>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</si>
  <si>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</si>
  <si>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</si>
  <si>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</si>
  <si>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</si>
  <si>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</si>
  <si>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</si>
  <si>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</si>
  <si>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</si>
  <si>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</si>
  <si>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</si>
  <si>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</si>
  <si>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</si>
  <si>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</si>
  <si>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</si>
  <si>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</si>
  <si>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</si>
  <si>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</si>
  <si>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</si>
  <si>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</si>
  <si>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</si>
  <si>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</si>
  <si>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</si>
  <si>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</si>
  <si>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</si>
  <si>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</si>
  <si>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</si>
  <si>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</si>
  <si>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</si>
  <si>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</si>
  <si>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</si>
  <si>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</si>
  <si>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</si>
  <si>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</si>
  <si>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</si>
  <si>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</si>
  <si>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</si>
  <si>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</si>
  <si>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</si>
  <si>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</si>
  <si>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</si>
  <si>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</si>
  <si>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</si>
  <si>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</si>
  <si>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</si>
  <si>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</si>
  <si>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</si>
  <si>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</si>
  <si>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</si>
  <si>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</si>
  <si>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</si>
  <si>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</si>
  <si>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</si>
  <si>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</si>
  <si>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</si>
  <si>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</si>
  <si>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</si>
  <si>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</si>
  <si>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</si>
  <si>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</si>
  <si>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</si>
  <si>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</si>
  <si>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</si>
  <si>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</si>
  <si>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</si>
  <si>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</si>
  <si>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</si>
  <si>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</si>
  <si>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</si>
  <si>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</si>
  <si>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</si>
  <si>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</si>
  <si>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</si>
  <si>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</si>
  <si>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</si>
  <si>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</si>
  <si>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</si>
  <si>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</si>
  <si>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</si>
  <si>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</si>
  <si>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</si>
  <si>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</si>
  <si>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</si>
  <si>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</si>
  <si>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</si>
  <si>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</si>
  <si>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</si>
  <si>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</si>
  <si>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</si>
  <si>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</si>
  <si>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</si>
  <si>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</si>
  <si>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</si>
  <si>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</si>
  <si>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</si>
  <si>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</si>
  <si>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</si>
  <si>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</si>
  <si>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</si>
  <si>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</si>
  <si>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</si>
  <si>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</si>
  <si>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</si>
  <si>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</si>
  <si>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</si>
  <si>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</si>
  <si>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</si>
  <si>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</si>
  <si>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</si>
  <si>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</si>
  <si>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</si>
  <si>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</si>
  <si>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</si>
  <si>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</si>
  <si>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</si>
  <si>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</si>
  <si>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</si>
  <si>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</si>
  <si>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</si>
  <si>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</si>
  <si>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</si>
  <si>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</si>
  <si>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</si>
  <si>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</si>
  <si>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</si>
  <si>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</si>
  <si>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</si>
  <si>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</si>
  <si>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</si>
  <si>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</si>
  <si>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</si>
  <si>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</si>
  <si>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</si>
  <si>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</si>
  <si>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</si>
  <si>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</si>
  <si>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</si>
  <si>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</si>
  <si>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</si>
  <si>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</si>
  <si>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</si>
  <si>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</si>
  <si>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</si>
  <si>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</si>
  <si>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</si>
  <si>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</si>
  <si>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</si>
  <si>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</si>
  <si>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</si>
  <si>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</si>
  <si>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</si>
  <si>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</si>
  <si>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</si>
  <si>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</si>
  <si>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</si>
  <si>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</si>
  <si>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</si>
  <si>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</si>
  <si>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</si>
  <si>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</si>
  <si>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</si>
  <si>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</si>
  <si>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</si>
  <si>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</si>
  <si>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</si>
  <si>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</si>
  <si>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</si>
  <si>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</si>
  <si>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</si>
  <si>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</si>
  <si>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</si>
  <si>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</si>
  <si>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</si>
  <si>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</si>
  <si>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</si>
  <si>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</si>
  <si>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</si>
  <si>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</si>
  <si>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</si>
  <si>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</si>
  <si>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</si>
  <si>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</si>
  <si>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</si>
  <si>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</si>
  <si>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</si>
  <si>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</si>
  <si>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</si>
  <si>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</si>
  <si>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</si>
  <si>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</si>
  <si>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</si>
  <si>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</si>
  <si>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</si>
  <si>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</si>
  <si>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</si>
  <si>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</si>
  <si>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</si>
  <si>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</si>
  <si>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</si>
  <si>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</si>
  <si>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</si>
  <si>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</si>
  <si>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</si>
  <si>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</si>
  <si>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</si>
  <si>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</si>
  <si>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</si>
  <si>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</si>
  <si>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</si>
  <si>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</si>
  <si>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</si>
  <si>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</si>
  <si>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</si>
  <si>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</si>
  <si>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</si>
  <si>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</si>
  <si>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</si>
  <si>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</si>
  <si>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</si>
  <si>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</si>
  <si>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</si>
  <si>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</si>
  <si>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</si>
  <si>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</si>
  <si>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</si>
  <si>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</si>
  <si>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</si>
  <si>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</si>
  <si>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</si>
  <si>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</si>
  <si>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</si>
  <si>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</si>
  <si>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</si>
  <si>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</si>
  <si>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</si>
  <si>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</si>
  <si>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</si>
  <si>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</si>
  <si>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</si>
  <si>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</si>
  <si>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</si>
  <si>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</si>
  <si>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</si>
  <si>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</si>
  <si>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</si>
  <si>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</si>
  <si>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</si>
  <si>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</si>
  <si>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</si>
  <si>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</si>
  <si>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</si>
  <si>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</si>
  <si>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</si>
  <si>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</si>
  <si>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</si>
  <si>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</si>
  <si>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</si>
  <si>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</si>
  <si>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</si>
  <si>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</si>
  <si>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</si>
  <si>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</si>
  <si>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</si>
  <si>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</si>
  <si>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</si>
  <si>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</si>
  <si>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</si>
  <si>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</si>
  <si>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</si>
  <si>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</si>
  <si>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</si>
  <si>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</si>
  <si>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</si>
  <si>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</si>
  <si>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</si>
  <si>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</si>
  <si>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</si>
  <si>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</si>
  <si>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</si>
  <si>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</si>
  <si>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</si>
  <si>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</si>
  <si>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</si>
  <si>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</si>
  <si>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</si>
  <si>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</si>
  <si>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</si>
  <si>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</si>
  <si>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</si>
  <si>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</si>
  <si>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</si>
  <si>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</si>
  <si>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</si>
  <si>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</si>
  <si>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</si>
  <si>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</si>
  <si>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</si>
  <si>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</si>
  <si>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</si>
  <si>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</si>
  <si>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</si>
  <si>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</si>
  <si>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</si>
  <si>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</si>
  <si>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</si>
  <si>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</si>
  <si>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</si>
  <si>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</si>
  <si>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</si>
  <si>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</si>
  <si>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</si>
  <si>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</si>
  <si>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</si>
  <si>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</si>
  <si>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</si>
  <si>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</si>
  <si>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</si>
  <si>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</si>
  <si>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</si>
  <si>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</si>
  <si>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</si>
  <si>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</si>
  <si>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</si>
  <si>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</si>
  <si>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</si>
  <si>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</si>
  <si>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</si>
  <si>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</si>
  <si>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</si>
  <si>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</si>
  <si>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</si>
  <si>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</si>
  <si>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</si>
  <si>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</si>
  <si>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</si>
  <si>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</si>
  <si>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</si>
  <si>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</si>
  <si>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</si>
  <si>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</si>
  <si>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</si>
  <si>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</si>
  <si>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</si>
  <si>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</si>
  <si>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</si>
  <si>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</si>
  <si>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</si>
  <si>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</si>
  <si>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</si>
  <si>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</si>
  <si>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</si>
  <si>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</si>
  <si>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</si>
  <si>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</si>
  <si>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</si>
  <si>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</si>
  <si>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</si>
  <si>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</si>
  <si>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</si>
  <si>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</si>
  <si>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</si>
  <si>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</si>
  <si>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</si>
  <si>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</si>
  <si>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</si>
  <si>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</si>
  <si>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</si>
  <si>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</si>
  <si>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</si>
  <si>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</si>
  <si>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</si>
  <si>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</si>
  <si>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</si>
  <si>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</si>
  <si>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</si>
  <si>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</si>
  <si>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</si>
  <si>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</si>
  <si>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</si>
  <si>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</si>
  <si>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</si>
  <si>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</si>
  <si>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</si>
  <si>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</si>
  <si>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</si>
  <si>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</si>
  <si>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</si>
  <si>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</si>
  <si>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</si>
  <si>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</si>
  <si>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</si>
  <si>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</si>
  <si>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</si>
  <si>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</si>
  <si>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</si>
  <si>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</si>
  <si>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</si>
  <si>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</si>
  <si>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</si>
  <si>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</si>
  <si>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</si>
  <si>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</si>
  <si>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</si>
  <si>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</si>
  <si>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</si>
  <si>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</si>
  <si>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</si>
  <si>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</si>
  <si>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</si>
  <si>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</si>
  <si>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</si>
  <si>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</si>
  <si>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</si>
  <si>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</si>
  <si>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</si>
  <si>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</si>
  <si>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</si>
  <si>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</si>
  <si>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</si>
  <si>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</si>
  <si>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</si>
  <si>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</si>
  <si>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</si>
  <si>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</si>
  <si>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</si>
  <si>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</si>
  <si>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</si>
  <si>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</si>
  <si>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</si>
  <si>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</si>
  <si>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</si>
  <si>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</si>
  <si>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</si>
  <si>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</si>
  <si>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</si>
  <si>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</si>
  <si>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</si>
  <si>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</si>
  <si>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</si>
  <si>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</si>
  <si>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</si>
  <si>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</si>
  <si>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</si>
  <si>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</si>
  <si>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</si>
  <si>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</si>
  <si>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</si>
  <si>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</si>
  <si>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</si>
  <si>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</si>
  <si>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</si>
  <si>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</si>
  <si>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</si>
  <si>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</si>
  <si>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</si>
  <si>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</si>
  <si>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</si>
  <si>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</si>
  <si>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</si>
  <si>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</si>
  <si>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</si>
  <si>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</si>
  <si>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</si>
  <si>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</si>
  <si>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</si>
  <si>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</si>
  <si>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</si>
  <si>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</si>
  <si>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</si>
  <si>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</si>
  <si>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</si>
  <si>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</si>
  <si>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</si>
  <si>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</si>
  <si>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</si>
  <si>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</si>
  <si>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</si>
  <si>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</si>
  <si>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</si>
  <si>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</si>
  <si>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</si>
  <si>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</si>
  <si>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</si>
  <si>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</si>
  <si>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</si>
  <si>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</si>
  <si>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</si>
  <si>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</si>
  <si>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</si>
  <si>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</si>
  <si>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</si>
  <si>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</si>
  <si>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</si>
  <si>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</si>
  <si>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</si>
  <si>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</si>
  <si>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</si>
  <si>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</si>
  <si>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</si>
  <si>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</si>
  <si>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</si>
  <si>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</si>
  <si>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</si>
  <si>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</si>
  <si>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</si>
  <si>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</si>
  <si>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</si>
  <si>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</si>
  <si>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</si>
  <si>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</si>
  <si>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</si>
  <si>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</si>
  <si>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</si>
  <si>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</si>
  <si>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</si>
  <si>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</si>
  <si>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</si>
  <si>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</si>
  <si>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</si>
  <si>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</si>
  <si>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</si>
  <si>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</si>
  <si>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</si>
  <si>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</si>
  <si>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</si>
  <si>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</si>
  <si>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</si>
  <si>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</si>
  <si>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</si>
  <si>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</si>
  <si>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</si>
  <si>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</si>
  <si>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</si>
  <si>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</si>
  <si>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</si>
  <si>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</si>
  <si>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</si>
  <si>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</si>
  <si>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</si>
  <si>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</si>
  <si>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</si>
  <si>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</si>
  <si>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</si>
  <si>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</si>
  <si>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</si>
  <si>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</si>
  <si>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</si>
  <si>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</si>
  <si>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</si>
  <si>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</si>
  <si>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</si>
  <si>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</si>
  <si>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</si>
  <si>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</si>
  <si>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</si>
  <si>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</si>
  <si>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</si>
  <si>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</si>
  <si>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</si>
  <si>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</si>
  <si>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</si>
  <si>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</si>
  <si>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</si>
  <si>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</si>
  <si>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</si>
  <si>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</si>
  <si>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</si>
  <si>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</si>
  <si>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</si>
  <si>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</si>
  <si>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</si>
  <si>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</si>
  <si>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</si>
  <si>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</si>
  <si>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</si>
  <si>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</si>
  <si>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</si>
  <si>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</si>
  <si>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</si>
  <si>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</si>
  <si>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</si>
  <si>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</si>
  <si>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</si>
  <si>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</si>
  <si>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</si>
  <si>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</si>
  <si>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</si>
  <si>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</si>
  <si>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</si>
  <si>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</si>
  <si>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</si>
  <si>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</si>
  <si>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</si>
  <si>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</si>
  <si>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</si>
  <si>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</si>
  <si>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</si>
  <si>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</si>
  <si>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</si>
  <si>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</si>
  <si>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</si>
  <si>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</si>
  <si>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</si>
  <si>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</si>
  <si>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</si>
  <si>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</si>
  <si>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</si>
  <si>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</si>
  <si>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</si>
  <si>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</si>
  <si>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</si>
  <si>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</si>
  <si>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</si>
  <si>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</si>
  <si>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</si>
  <si>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</si>
  <si>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</si>
  <si>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</si>
  <si>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</si>
  <si>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</si>
  <si>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</si>
  <si>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</si>
  <si>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</si>
  <si>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</si>
  <si>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</si>
  <si>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</si>
  <si>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</si>
  <si>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</si>
  <si>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</si>
  <si>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</si>
  <si>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</si>
  <si>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</si>
  <si>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</si>
  <si>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</si>
  <si>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</si>
  <si>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</si>
  <si>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</si>
  <si>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</si>
  <si>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</si>
  <si>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</si>
  <si>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</si>
  <si>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</si>
  <si>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</si>
  <si>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</si>
  <si>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</si>
  <si>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</si>
  <si>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</si>
  <si>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</si>
  <si>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</si>
  <si>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</si>
  <si>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</si>
  <si>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</si>
  <si>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</si>
  <si>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</si>
  <si>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</si>
  <si>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</si>
  <si>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</si>
  <si>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</si>
  <si>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</si>
  <si>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</si>
  <si>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</si>
  <si>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</si>
  <si>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</si>
  <si>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</si>
  <si>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</si>
  <si>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</si>
  <si>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</si>
  <si>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</si>
  <si>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</si>
  <si>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</si>
  <si>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</si>
  <si>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</si>
  <si>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</si>
  <si>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</si>
  <si>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</si>
  <si>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</si>
  <si>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</si>
  <si>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</si>
  <si>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</si>
  <si>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</si>
  <si>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</si>
  <si>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</si>
  <si>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</si>
  <si>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</si>
  <si>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</si>
  <si>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</si>
  <si>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</si>
  <si>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</si>
  <si>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</si>
  <si>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</si>
  <si>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</si>
  <si>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</si>
  <si>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</si>
  <si>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</si>
  <si>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</si>
  <si>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</si>
  <si>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</si>
  <si>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</si>
  <si>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</si>
  <si>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</si>
  <si>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</si>
  <si>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</si>
  <si>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</si>
  <si>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</si>
  <si>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</si>
  <si>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</si>
  <si>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</si>
  <si>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</si>
  <si>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</si>
  <si>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</si>
  <si>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</si>
  <si>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</si>
  <si>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</si>
  <si>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</si>
  <si>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</si>
  <si>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</si>
  <si>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</si>
  <si>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</si>
  <si>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</si>
  <si>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</si>
  <si>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</si>
  <si>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</si>
  <si>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</si>
  <si>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</si>
  <si>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</si>
  <si>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</si>
  <si>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</si>
  <si>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</si>
  <si>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</si>
  <si>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</si>
  <si>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</si>
  <si>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</si>
  <si>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</si>
  <si>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</si>
  <si>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</si>
  <si>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</si>
  <si>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</si>
  <si>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</si>
  <si>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</si>
  <si>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</si>
  <si>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</si>
  <si>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</si>
  <si>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</si>
  <si>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</si>
  <si>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</si>
  <si>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</si>
  <si>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</si>
  <si>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</si>
  <si>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</si>
  <si>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</si>
  <si>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</si>
  <si>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</si>
  <si>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</si>
  <si>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</si>
  <si>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</si>
  <si>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</si>
  <si>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</si>
  <si>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</si>
  <si>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</si>
  <si>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</si>
  <si>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</si>
  <si>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</si>
  <si>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</si>
  <si>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</si>
  <si>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</si>
  <si>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</si>
  <si>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</si>
  <si>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</si>
  <si>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</si>
  <si>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</si>
  <si>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</si>
  <si>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</si>
  <si>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</si>
  <si>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</si>
  <si>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</si>
  <si>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</si>
  <si>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</si>
  <si>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</si>
  <si>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</si>
  <si>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</si>
  <si>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</si>
  <si>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</si>
  <si>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</si>
  <si>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</si>
  <si>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</si>
  <si>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</si>
  <si>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</si>
  <si>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</si>
  <si>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</si>
  <si>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</si>
  <si>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</si>
  <si>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</si>
  <si>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</si>
  <si>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</si>
  <si>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</si>
  <si>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</si>
  <si>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</si>
  <si>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</si>
  <si>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</si>
  <si>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</si>
  <si>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</si>
  <si>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</si>
  <si>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</si>
  <si>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</si>
  <si>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</si>
  <si>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</si>
  <si>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</si>
  <si>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</si>
  <si>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</si>
  <si>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</si>
  <si>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</si>
  <si>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</si>
  <si>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</si>
  <si>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</si>
  <si>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</si>
  <si>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</si>
  <si>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</si>
  <si>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</si>
  <si>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</si>
  <si>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</si>
  <si>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</si>
  <si>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</si>
  <si>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</si>
  <si>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</si>
  <si>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</si>
  <si>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</si>
  <si>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</si>
  <si>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</si>
  <si>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</si>
  <si>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</si>
  <si>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</si>
  <si>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</si>
  <si>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</si>
  <si>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</si>
  <si>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</si>
  <si>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</si>
  <si>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</si>
  <si>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</si>
  <si>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</si>
  <si>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</si>
  <si>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</si>
  <si>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</si>
  <si>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</si>
  <si>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</si>
  <si>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</si>
  <si>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</si>
  <si>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</si>
  <si>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</si>
  <si>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</si>
  <si>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</si>
  <si>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</si>
  <si>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</si>
  <si>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</si>
  <si>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</si>
  <si>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</si>
  <si>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</si>
  <si>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</si>
  <si>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</si>
  <si>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</si>
  <si>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</si>
  <si>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</si>
  <si>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</si>
  <si>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</si>
  <si>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</si>
  <si>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</si>
  <si>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</si>
  <si>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</si>
  <si>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</si>
  <si>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</si>
  <si>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</si>
  <si>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</si>
  <si>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</si>
  <si>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</si>
  <si>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</si>
  <si>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</si>
  <si>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</si>
  <si>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</si>
  <si>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</si>
  <si>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</si>
  <si>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</si>
  <si>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</si>
  <si>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</si>
  <si>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</si>
  <si>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</si>
  <si>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</si>
  <si>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</si>
  <si>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</si>
  <si>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</si>
  <si>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</si>
  <si>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</si>
  <si>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</si>
  <si>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</si>
  <si>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</si>
  <si>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</si>
  <si>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</si>
  <si>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</si>
  <si>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</si>
  <si>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</si>
  <si>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</si>
  <si>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</si>
  <si>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</si>
  <si>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</si>
  <si>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</si>
  <si>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</si>
  <si>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</si>
  <si>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</si>
  <si>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</si>
  <si>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</si>
  <si>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</si>
  <si>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</si>
  <si>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</si>
  <si>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</si>
  <si>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</si>
  <si>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</si>
  <si>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</si>
  <si>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</si>
  <si>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</si>
  <si>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</si>
  <si>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</si>
  <si>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</si>
  <si>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</si>
  <si>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</si>
  <si>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</si>
  <si>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</si>
  <si>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</si>
  <si>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</si>
  <si>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</si>
  <si>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</si>
  <si>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</si>
  <si>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</si>
  <si>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</si>
  <si>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</si>
  <si>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</si>
  <si>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</si>
  <si>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</si>
  <si>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</si>
  <si>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</si>
  <si>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</si>
  <si>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</si>
  <si>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</si>
  <si>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</si>
  <si>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</si>
  <si>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</si>
  <si>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</si>
  <si>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</si>
  <si>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</si>
  <si>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</si>
  <si>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</si>
  <si>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</si>
  <si>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</si>
  <si>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</si>
  <si>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</si>
  <si>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</si>
  <si>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</si>
  <si>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</si>
  <si>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</si>
  <si>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</si>
  <si>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</si>
  <si>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</si>
  <si>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</si>
  <si>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</si>
  <si>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</si>
  <si>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</si>
  <si>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</si>
  <si>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</si>
  <si>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</si>
  <si>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</si>
  <si>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</si>
  <si>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</si>
  <si>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</si>
  <si>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</si>
  <si>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</si>
  <si>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</si>
  <si>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</si>
  <si>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</si>
  <si>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</si>
  <si>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</si>
  <si>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</si>
  <si>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</si>
  <si>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</si>
  <si>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</si>
  <si>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</si>
  <si>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</si>
  <si>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</si>
  <si>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</si>
  <si>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</si>
  <si>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</si>
  <si>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</si>
  <si>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</si>
  <si>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</si>
  <si>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</si>
  <si>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</si>
  <si>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</si>
  <si>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</si>
  <si>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</si>
  <si>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</si>
  <si>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</si>
  <si>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</si>
  <si>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</si>
  <si>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</si>
  <si>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</si>
  <si>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</si>
  <si>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</si>
  <si>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</si>
  <si>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</si>
  <si>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</si>
  <si>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</si>
  <si>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</si>
  <si>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</si>
  <si>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</si>
  <si>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</si>
  <si>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</si>
  <si>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</si>
  <si>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</si>
  <si>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</si>
  <si>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</si>
  <si>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</si>
  <si>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</si>
  <si>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</si>
  <si>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</si>
  <si>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</si>
  <si>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</si>
  <si>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</si>
  <si>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</si>
  <si>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</si>
  <si>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</si>
  <si>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</si>
  <si>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</si>
  <si>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</si>
  <si>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</si>
  <si>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</si>
  <si>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</si>
  <si>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</si>
  <si>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</si>
  <si>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</si>
  <si>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</si>
  <si>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</si>
  <si>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</si>
  <si>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</si>
  <si>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</si>
  <si>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</si>
  <si>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</si>
  <si>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</si>
  <si>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</si>
  <si>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</si>
  <si>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</si>
  <si>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</si>
  <si>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</si>
  <si>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</si>
  <si>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</si>
  <si>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</si>
  <si>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</si>
  <si>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</si>
  <si>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</si>
  <si>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</si>
  <si>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</si>
  <si>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</si>
  <si>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</si>
  <si>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</si>
  <si>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</si>
  <si>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</si>
  <si>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</si>
  <si>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</si>
  <si>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</si>
  <si>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</si>
  <si>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</si>
  <si>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</si>
  <si>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</si>
  <si>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</si>
  <si>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</si>
  <si>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</si>
  <si>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</si>
  <si>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</si>
  <si>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</si>
  <si>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</si>
  <si>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</si>
  <si>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</si>
  <si>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</si>
  <si>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</si>
  <si>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</si>
  <si>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</si>
  <si>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</si>
  <si>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</si>
  <si>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</si>
  <si>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</si>
  <si>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</si>
  <si>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</si>
  <si>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</si>
  <si>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</si>
  <si>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</si>
  <si>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</si>
  <si>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</si>
  <si>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</si>
  <si>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</si>
  <si>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</si>
  <si>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</si>
  <si>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</si>
  <si>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</si>
  <si>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</si>
  <si>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</si>
  <si>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</si>
  <si>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</si>
  <si>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</si>
  <si>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</si>
  <si>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</si>
  <si>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</si>
  <si>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</si>
  <si>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</si>
  <si>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</si>
  <si>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</si>
  <si>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</si>
  <si>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</si>
  <si>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</si>
  <si>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</si>
  <si>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</si>
  <si>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</si>
  <si>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</si>
  <si>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</si>
  <si>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</si>
  <si>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</si>
  <si>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</si>
  <si>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</si>
  <si>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</si>
  <si>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</si>
  <si>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</si>
  <si>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</si>
  <si>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</si>
  <si>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</si>
  <si>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</si>
  <si>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</si>
  <si>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</si>
  <si>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</si>
  <si>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</si>
  <si>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</si>
  <si>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</si>
  <si>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</si>
  <si>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</si>
  <si>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</si>
  <si>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</si>
  <si>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</si>
  <si>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</si>
  <si>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</si>
  <si>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</si>
  <si>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</si>
  <si>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</si>
  <si>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</si>
  <si>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</si>
  <si>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</si>
  <si>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</si>
  <si>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</si>
  <si>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</si>
  <si>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</si>
  <si>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</si>
  <si>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</si>
  <si>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</si>
  <si>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</si>
  <si>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</si>
  <si>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</si>
  <si>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</si>
  <si>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</si>
  <si>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</si>
  <si>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</si>
  <si>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</si>
  <si>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</si>
  <si>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</si>
  <si>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</si>
  <si>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</si>
  <si>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</si>
  <si>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</si>
  <si>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</si>
  <si>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</si>
  <si>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</si>
  <si>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</si>
  <si>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</si>
  <si>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</si>
  <si>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</si>
  <si>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</si>
  <si>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</si>
  <si>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</si>
  <si>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</si>
  <si>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</si>
  <si>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</si>
  <si>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</si>
  <si>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</si>
  <si>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</si>
  <si>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</si>
  <si>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</si>
  <si>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</si>
  <si>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</si>
  <si>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</si>
  <si>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</si>
  <si>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</si>
  <si>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</si>
  <si>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</si>
  <si>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</si>
  <si>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</si>
  <si>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</si>
  <si>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</si>
  <si>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</si>
  <si>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</si>
  <si>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</si>
  <si>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</si>
  <si>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</si>
  <si>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</si>
  <si>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</si>
  <si>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</si>
  <si>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</si>
  <si>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</si>
  <si>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</si>
  <si>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</si>
  <si>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</si>
  <si>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</si>
  <si>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</si>
  <si>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</si>
  <si>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</si>
  <si>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</si>
  <si>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</si>
  <si>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</si>
  <si>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</si>
  <si>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</si>
  <si>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</si>
  <si>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</si>
  <si>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</si>
  <si>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</si>
  <si>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</si>
  <si>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</si>
  <si>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</si>
  <si>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</si>
  <si>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</si>
  <si>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</si>
  <si>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</si>
  <si>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</si>
  <si>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</si>
  <si>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</si>
  <si>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</si>
  <si>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</si>
  <si>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</si>
  <si>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</si>
  <si>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</si>
  <si>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</si>
  <si>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</si>
  <si>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</si>
  <si>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</si>
  <si>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</si>
  <si>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</si>
  <si>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</si>
  <si>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</si>
  <si>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</si>
  <si>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</si>
  <si>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</si>
  <si>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</si>
  <si>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</si>
  <si>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</si>
  <si>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</si>
  <si>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</si>
  <si>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</si>
  <si>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</si>
  <si>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</si>
  <si>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</si>
  <si>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</si>
  <si>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</si>
  <si>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</si>
  <si>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</si>
  <si>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</si>
  <si>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</si>
  <si>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</si>
  <si>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</si>
  <si>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</si>
  <si>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</si>
  <si>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</si>
  <si>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</si>
  <si>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</si>
  <si>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</si>
  <si>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</si>
  <si>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</si>
  <si>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</si>
  <si>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</si>
  <si>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</si>
  <si>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</si>
  <si>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</si>
  <si>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</si>
  <si>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</si>
  <si>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</si>
  <si>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</si>
  <si>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</si>
  <si>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</si>
  <si>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</si>
  <si>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</si>
  <si>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</si>
  <si>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</si>
  <si>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</si>
  <si>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</si>
  <si>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</si>
  <si>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</si>
  <si>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</si>
  <si>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</si>
  <si>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</si>
  <si>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</si>
  <si>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</si>
  <si>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</si>
  <si>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</si>
  <si>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</si>
  <si>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</si>
  <si>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</si>
  <si>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</si>
  <si>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</si>
  <si>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</si>
  <si>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</si>
  <si>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</si>
  <si>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</si>
  <si>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</si>
  <si>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</si>
  <si>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</si>
  <si>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</si>
  <si>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</si>
  <si>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</si>
  <si>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</si>
  <si>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</si>
  <si>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</si>
  <si>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</si>
  <si>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</si>
  <si>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</si>
  <si>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</si>
  <si>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</si>
  <si>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</si>
  <si>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</si>
  <si>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</si>
  <si>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</si>
  <si>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</si>
  <si>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</si>
  <si>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</si>
  <si>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</si>
  <si>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</si>
  <si>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</si>
  <si>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</si>
  <si>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</si>
  <si>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</si>
  <si>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</si>
  <si>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</si>
  <si>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</si>
  <si>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</si>
  <si>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</si>
  <si>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</si>
  <si>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</si>
  <si>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</si>
  <si>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</si>
  <si>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</si>
  <si>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</si>
  <si>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</si>
  <si>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</si>
  <si>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</si>
  <si>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</si>
  <si>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</si>
  <si>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</si>
  <si>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</si>
  <si>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</si>
  <si>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</si>
  <si>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</si>
  <si>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</si>
  <si>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</si>
  <si>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</si>
  <si>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</si>
  <si>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</si>
  <si>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</si>
  <si>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</si>
  <si>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</si>
  <si>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</si>
  <si>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</si>
  <si>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</si>
  <si>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</si>
  <si>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</si>
  <si>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</si>
  <si>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</si>
  <si>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</si>
  <si>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</si>
  <si>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</si>
  <si>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</si>
  <si>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</si>
  <si>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</si>
  <si>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</si>
  <si>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</si>
  <si>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</si>
  <si>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</si>
  <si>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</si>
  <si>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</si>
  <si>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</si>
  <si>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</si>
  <si>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</si>
  <si>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</si>
  <si>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</si>
  <si>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</si>
  <si>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</si>
  <si>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</si>
  <si>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</si>
  <si>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</si>
  <si>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</si>
  <si>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</si>
  <si>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</si>
  <si>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</si>
  <si>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</si>
  <si>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</si>
  <si>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</si>
  <si>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</si>
  <si>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</si>
  <si>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</si>
  <si>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</si>
  <si>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</si>
  <si>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</si>
  <si>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</si>
  <si>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</si>
  <si>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</si>
  <si>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</si>
  <si>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</si>
  <si>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</si>
  <si>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</si>
  <si>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</si>
  <si>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</si>
  <si>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</si>
  <si>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</si>
  <si>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</si>
  <si>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</si>
  <si>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</si>
  <si>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</si>
  <si>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</si>
  <si>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</si>
  <si>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</si>
  <si>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</si>
  <si>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</si>
  <si>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</si>
  <si>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</si>
  <si>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</si>
  <si>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</si>
  <si>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</si>
  <si>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</si>
  <si>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</si>
  <si>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</si>
  <si>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</si>
  <si>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</si>
  <si>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</si>
  <si>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</si>
  <si>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</si>
  <si>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</si>
  <si>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</si>
  <si>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</si>
  <si>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</si>
  <si>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</si>
  <si>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</si>
  <si>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</si>
  <si>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</si>
  <si>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</si>
  <si>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</si>
  <si>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</si>
  <si>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</si>
  <si>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</si>
  <si>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</si>
  <si>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</si>
  <si>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</si>
  <si>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</si>
  <si>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</si>
  <si>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</si>
  <si>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</si>
  <si>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</si>
  <si>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</si>
  <si>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</si>
  <si>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</si>
  <si>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</si>
  <si>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</si>
  <si>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</si>
  <si>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</si>
  <si>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</si>
  <si>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</si>
  <si>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</si>
  <si>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</si>
  <si>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</si>
  <si>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</si>
  <si>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</si>
  <si>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</si>
  <si>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</si>
  <si>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</si>
  <si>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</si>
  <si>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</si>
  <si>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</si>
  <si>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</si>
  <si>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</si>
  <si>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</si>
  <si>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</si>
  <si>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</si>
  <si>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</si>
  <si>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</si>
  <si>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</si>
  <si>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</si>
  <si>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</si>
  <si>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</si>
  <si>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</si>
  <si>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</si>
  <si>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</si>
  <si>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</si>
  <si>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</si>
  <si>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</si>
  <si>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</si>
  <si>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</si>
  <si>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</si>
  <si>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</si>
  <si>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</si>
  <si>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</si>
  <si>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</si>
  <si>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</si>
  <si>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</si>
  <si>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</si>
  <si>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</si>
  <si>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</si>
  <si>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</si>
  <si>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</si>
  <si>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</si>
  <si>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</si>
  <si>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</si>
  <si>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</si>
  <si>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</si>
  <si>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</si>
  <si>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</si>
  <si>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</si>
  <si>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</si>
  <si>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</si>
  <si>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</si>
  <si>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</si>
  <si>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</si>
  <si>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</si>
  <si>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</si>
  <si>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</si>
  <si>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</si>
  <si>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</si>
  <si>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</si>
  <si>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</si>
  <si>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</si>
  <si>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</si>
  <si>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</si>
  <si>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</si>
  <si>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</si>
  <si>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</si>
  <si>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</si>
  <si>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</si>
  <si>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</si>
  <si>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</si>
  <si>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</si>
  <si>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</si>
  <si>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</si>
  <si>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</si>
  <si>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</si>
  <si>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</si>
  <si>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</si>
  <si>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</si>
  <si>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</si>
  <si>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</si>
  <si>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</si>
  <si>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</si>
  <si>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</si>
  <si>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</si>
  <si>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</si>
  <si>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</si>
  <si>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</si>
  <si>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</si>
  <si>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</si>
  <si>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</si>
  <si>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</si>
  <si>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</si>
  <si>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</si>
  <si>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</si>
  <si>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</si>
  <si>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</si>
  <si>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</si>
  <si>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</si>
  <si>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</si>
  <si>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</si>
  <si>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</si>
  <si>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</si>
  <si>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</si>
  <si>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</si>
  <si>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</si>
  <si>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</si>
  <si>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</si>
  <si>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</si>
  <si>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</si>
  <si>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</si>
  <si>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</si>
  <si>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</si>
  <si>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</si>
  <si>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</si>
  <si>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</si>
  <si>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</si>
  <si>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</si>
  <si>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</si>
  <si>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</si>
  <si>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</si>
  <si>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</si>
  <si>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</si>
  <si>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</si>
  <si>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</si>
  <si>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</si>
  <si>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</si>
  <si>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</si>
  <si>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</si>
  <si>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</si>
  <si>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</si>
  <si>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</si>
  <si>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</si>
  <si>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</si>
  <si>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</si>
  <si>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</si>
  <si>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</si>
  <si>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</si>
  <si>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</si>
  <si>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</si>
  <si>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</si>
  <si>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</si>
  <si>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</si>
  <si>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</si>
  <si>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</si>
  <si>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</si>
  <si>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</si>
  <si>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</si>
  <si>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</si>
  <si>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</si>
  <si>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</si>
  <si>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</si>
  <si>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</si>
  <si>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</si>
  <si>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</si>
  <si>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</si>
  <si>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</si>
  <si>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</si>
  <si>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</si>
  <si>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</si>
  <si>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</si>
  <si>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</si>
  <si>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</si>
  <si>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</si>
  <si>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</si>
  <si>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</si>
  <si>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</si>
  <si>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</si>
  <si>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</si>
  <si>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</si>
  <si>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</si>
  <si>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</si>
  <si>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</si>
  <si>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</si>
  <si>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</si>
  <si>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</si>
  <si>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</si>
  <si>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</si>
  <si>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</si>
  <si>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</si>
  <si>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</si>
  <si>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</si>
  <si>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</si>
  <si>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</si>
  <si>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</si>
  <si>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</si>
  <si>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</si>
  <si>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</si>
  <si>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</si>
  <si>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</si>
  <si>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</si>
  <si>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</si>
  <si>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</si>
  <si>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</si>
  <si>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</si>
  <si>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</si>
  <si>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</si>
  <si>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</si>
  <si>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</si>
  <si>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</si>
  <si>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</si>
  <si>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</si>
  <si>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</si>
  <si>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</si>
  <si>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</si>
  <si>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</si>
  <si>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</si>
  <si>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</si>
  <si>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</si>
  <si>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</si>
  <si>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</si>
  <si>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</si>
  <si>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</si>
  <si>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</si>
  <si>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</si>
  <si>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</si>
  <si>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</si>
  <si>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</si>
  <si>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</si>
  <si>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</si>
  <si>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</si>
  <si>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</si>
  <si>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</si>
  <si>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</si>
  <si>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</si>
  <si>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</si>
  <si>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</si>
  <si>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</si>
  <si>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</si>
  <si>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</si>
  <si>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</si>
  <si>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</si>
  <si>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</si>
  <si>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</si>
  <si>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</si>
  <si>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</si>
  <si>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</si>
  <si>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</si>
  <si>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</si>
  <si>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</si>
  <si>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</si>
  <si>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</si>
  <si>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</si>
  <si>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</si>
  <si>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</si>
  <si>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</si>
  <si>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</si>
  <si>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</si>
  <si>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</si>
  <si>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</si>
  <si>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</si>
  <si>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</si>
  <si>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</si>
  <si>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</si>
  <si>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</si>
  <si>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</si>
  <si>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</si>
  <si>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</si>
  <si>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</si>
  <si>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</si>
  <si>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</si>
  <si>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</si>
  <si>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</si>
  <si>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</si>
  <si>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</si>
  <si>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</si>
  <si>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</si>
  <si>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</si>
  <si>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</si>
  <si>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</si>
  <si>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</si>
  <si>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</si>
  <si>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</si>
  <si>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</si>
  <si>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</si>
  <si>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</si>
  <si>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</si>
  <si>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</si>
  <si>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</si>
  <si>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</si>
  <si>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</si>
  <si>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</si>
  <si>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</si>
  <si>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</si>
  <si>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</si>
  <si>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</si>
  <si>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</si>
  <si>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</si>
  <si>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</si>
  <si>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</si>
  <si>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</si>
  <si>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</si>
  <si>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</si>
  <si>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</si>
  <si>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</si>
  <si>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</si>
  <si>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</si>
  <si>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</si>
  <si>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</si>
  <si>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</si>
  <si>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</si>
  <si>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</si>
  <si>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</si>
  <si>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</si>
  <si>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</si>
  <si>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</si>
  <si>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</si>
  <si>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</si>
  <si>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</si>
  <si>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</si>
  <si>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</si>
  <si>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</si>
  <si>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</si>
  <si>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</si>
  <si>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</si>
  <si>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</si>
  <si>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</si>
  <si>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</si>
  <si>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</si>
  <si>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</si>
  <si>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</si>
  <si>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</si>
  <si>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</si>
  <si>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</si>
  <si>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</si>
  <si>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</si>
  <si>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</si>
  <si>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</si>
  <si>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</si>
  <si>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</si>
  <si>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</si>
  <si>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</si>
  <si>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</si>
  <si>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</si>
  <si>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</si>
  <si>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</si>
  <si>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</si>
  <si>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</si>
  <si>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</si>
  <si>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</si>
  <si>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</si>
  <si>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</si>
  <si>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</si>
  <si>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</si>
  <si>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</si>
  <si>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</si>
  <si>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</si>
  <si>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</si>
  <si>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</si>
  <si>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</si>
  <si>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</si>
  <si>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</si>
  <si>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</si>
  <si>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</si>
  <si>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</si>
  <si>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</si>
  <si>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</si>
  <si>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</si>
  <si>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</si>
  <si>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</si>
  <si>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</si>
  <si>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</si>
  <si>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</si>
  <si>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</si>
  <si>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</si>
  <si>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</si>
  <si>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</si>
  <si>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</si>
  <si>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</si>
  <si>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</si>
  <si>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</si>
  <si>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</si>
  <si>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</si>
  <si>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</si>
  <si>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</si>
  <si>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</si>
  <si>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</si>
  <si>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</si>
  <si>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</si>
  <si>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</si>
  <si>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</si>
  <si>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</si>
  <si>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</si>
  <si>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</si>
  <si>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</si>
  <si>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</si>
  <si>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</si>
  <si>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</si>
  <si>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</si>
  <si>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</si>
  <si>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</si>
  <si>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</si>
  <si>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</si>
  <si>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</si>
  <si>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</si>
  <si>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</si>
  <si>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</si>
  <si>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</si>
  <si>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</si>
  <si>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</si>
  <si>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</si>
  <si>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</si>
  <si>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</si>
  <si>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</si>
  <si>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</si>
  <si>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</si>
  <si>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</si>
  <si>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</si>
  <si>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</si>
  <si>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</si>
  <si>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</si>
  <si>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</si>
  <si>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</si>
  <si>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</si>
  <si>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</si>
  <si>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</si>
  <si>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</si>
  <si>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</si>
  <si>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</si>
  <si>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</si>
  <si>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</si>
  <si>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</si>
  <si>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</si>
  <si>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</si>
  <si>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</si>
  <si>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</si>
  <si>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</si>
  <si>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</si>
  <si>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</si>
  <si>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</si>
  <si>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</si>
  <si>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</si>
  <si>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</si>
  <si>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</si>
  <si>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</si>
  <si>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</si>
  <si>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</si>
  <si>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</si>
  <si>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</si>
  <si>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</si>
  <si>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</si>
  <si>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</si>
  <si>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</si>
  <si>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</si>
  <si>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</si>
  <si>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</si>
  <si>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</si>
  <si>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</si>
  <si>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</si>
  <si>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</si>
  <si>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</si>
  <si>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</si>
  <si>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</si>
  <si>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</si>
  <si>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</si>
  <si>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</si>
  <si>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</si>
  <si>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</si>
  <si>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</si>
  <si>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</si>
  <si>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</si>
  <si>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</si>
  <si>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</si>
  <si>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</si>
  <si>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</si>
  <si>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</si>
  <si>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</si>
  <si>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</si>
  <si>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</si>
  <si>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</si>
  <si>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</si>
  <si>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</si>
  <si>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</si>
  <si>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</si>
  <si>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</si>
  <si>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</si>
  <si>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</si>
  <si>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</si>
  <si>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</si>
  <si>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</si>
  <si>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</si>
  <si>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</si>
  <si>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</si>
  <si>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</si>
  <si>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</si>
  <si>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</si>
  <si>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</si>
  <si>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</si>
  <si>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</si>
  <si>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</si>
  <si>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</si>
  <si>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</si>
  <si>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</si>
  <si>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</si>
  <si>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</si>
  <si>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</si>
  <si>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</si>
  <si>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</si>
  <si>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</si>
  <si>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</si>
  <si>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</si>
  <si>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</si>
  <si>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</si>
  <si>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</si>
  <si>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</si>
  <si>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</si>
  <si>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</si>
  <si>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</si>
  <si>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</si>
  <si>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</si>
  <si>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</si>
  <si>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</si>
  <si>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</si>
  <si>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</si>
  <si>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</si>
  <si>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</si>
  <si>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</si>
  <si>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</si>
  <si>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</si>
  <si>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</si>
  <si>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</si>
  <si>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</si>
  <si>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</si>
  <si>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</si>
  <si>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</si>
  <si>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</si>
  <si>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</si>
  <si>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</si>
  <si>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</si>
  <si>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</si>
  <si>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</si>
  <si>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</si>
  <si>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</si>
  <si>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</si>
  <si>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</si>
  <si>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</si>
  <si>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</si>
  <si>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</si>
  <si>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</si>
  <si>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</si>
  <si>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</si>
  <si>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</si>
  <si>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</si>
  <si>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</si>
  <si>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</si>
  <si>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</si>
  <si>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</si>
  <si>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</si>
  <si>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</si>
  <si>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</si>
  <si>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</si>
  <si>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</si>
  <si>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</si>
  <si>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</si>
  <si>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</si>
  <si>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</si>
  <si>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</si>
  <si>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</si>
  <si>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</si>
  <si>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</si>
  <si>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</si>
  <si>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</si>
  <si>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</si>
  <si>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</si>
  <si>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</si>
  <si>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</si>
  <si>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</si>
  <si>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</si>
  <si>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</si>
  <si>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</si>
  <si>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</si>
  <si>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</si>
  <si>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</si>
  <si>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</si>
  <si>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</si>
  <si>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</si>
  <si>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</si>
  <si>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</si>
  <si>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</si>
  <si>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</si>
  <si>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</si>
  <si>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</si>
  <si>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</si>
  <si>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</si>
  <si>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</si>
  <si>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</si>
  <si>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</si>
  <si>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</si>
  <si>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</si>
  <si>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</si>
  <si>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</si>
  <si>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</si>
  <si>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</si>
  <si>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</si>
  <si>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</si>
  <si>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</si>
  <si>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</si>
  <si>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</si>
  <si>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</si>
  <si>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</si>
  <si>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</si>
  <si>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</si>
  <si>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</si>
  <si>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</si>
  <si>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</si>
  <si>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</si>
  <si>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</si>
  <si>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</si>
  <si>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</si>
  <si>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</si>
  <si>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</si>
  <si>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</si>
  <si>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</si>
  <si>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</si>
  <si>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</si>
  <si>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</si>
  <si>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</si>
  <si>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</si>
  <si>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</si>
  <si>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</si>
  <si>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</si>
  <si>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</si>
  <si>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</si>
  <si>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</si>
  <si>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</si>
  <si>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</si>
  <si>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</si>
  <si>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</si>
  <si>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</si>
  <si>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</si>
  <si>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</si>
  <si>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</si>
  <si>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</si>
  <si>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</si>
  <si>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</si>
  <si>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</si>
  <si>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</si>
  <si>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</si>
  <si>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</si>
  <si>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</si>
  <si>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</si>
  <si>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</si>
  <si>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</si>
  <si>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</si>
  <si>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</si>
  <si>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</si>
  <si>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</si>
  <si>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</si>
  <si>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</si>
  <si>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</si>
  <si>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</si>
  <si>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</si>
  <si>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</si>
  <si>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</si>
  <si>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</si>
  <si>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</si>
  <si>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</si>
  <si>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</si>
  <si>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</si>
  <si>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</si>
  <si>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</si>
  <si>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</si>
  <si>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</si>
  <si>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</si>
  <si>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</si>
  <si>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</si>
  <si>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</si>
  <si>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</si>
  <si>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</si>
  <si>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</si>
  <si>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</si>
  <si>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</si>
  <si>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</si>
  <si>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</si>
  <si>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</si>
  <si>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</si>
  <si>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</si>
  <si>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</si>
  <si>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</si>
  <si>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</si>
  <si>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</si>
  <si>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</si>
  <si>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</si>
  <si>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</si>
  <si>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</si>
  <si>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</si>
  <si>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</si>
  <si>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</si>
  <si>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</si>
  <si>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</si>
  <si>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</si>
  <si>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</si>
  <si>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</si>
  <si>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</si>
  <si>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</si>
  <si>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</si>
  <si>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</si>
  <si>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</si>
  <si>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</si>
  <si>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</si>
  <si>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</si>
  <si>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</si>
  <si>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</si>
  <si>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</si>
  <si>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</si>
  <si>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</si>
  <si>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</si>
  <si>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</si>
  <si>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</si>
  <si>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</si>
  <si>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</si>
  <si>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</si>
  <si>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</si>
  <si>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</si>
  <si>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</si>
  <si>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</si>
  <si>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</si>
  <si>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</si>
  <si>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</si>
  <si>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</si>
  <si>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</si>
  <si>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</si>
  <si>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</si>
  <si>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</si>
  <si>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</si>
  <si>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</si>
  <si>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</si>
  <si>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</si>
  <si>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</si>
  <si>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</si>
  <si>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</si>
  <si>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</si>
  <si>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</si>
  <si>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</si>
  <si>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</si>
  <si>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</si>
  <si>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</si>
  <si>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</si>
  <si>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</si>
  <si>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</si>
  <si>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</si>
  <si>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</si>
  <si>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</si>
  <si>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</si>
  <si>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</si>
  <si>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</si>
  <si>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</si>
  <si>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</si>
  <si>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</si>
  <si>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</si>
  <si>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</si>
  <si>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</si>
  <si>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</si>
  <si>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</si>
  <si>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</si>
  <si>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</si>
  <si>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</si>
  <si>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</si>
  <si>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</si>
  <si>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</si>
  <si>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</si>
  <si>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</si>
  <si>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</si>
  <si>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</si>
  <si>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</si>
  <si>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</si>
  <si>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</si>
  <si>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</si>
  <si>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</si>
  <si>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</si>
  <si>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</si>
  <si>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</si>
  <si>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</si>
  <si>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</si>
  <si>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</si>
  <si>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</si>
  <si>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</si>
  <si>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</si>
  <si>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</si>
  <si>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</si>
  <si>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</si>
  <si>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</si>
  <si>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</si>
  <si>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</si>
  <si>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</si>
  <si>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</si>
  <si>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</si>
  <si>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</si>
  <si>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</si>
  <si>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</si>
  <si>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</si>
  <si>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</si>
  <si>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</si>
  <si>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</si>
  <si>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</si>
  <si>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</si>
  <si>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</si>
  <si>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</si>
  <si>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</si>
  <si>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</si>
  <si>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</si>
  <si>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</si>
  <si>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</si>
  <si>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</si>
  <si>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</si>
  <si>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</si>
  <si>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</si>
  <si>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</si>
  <si>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</si>
  <si>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</si>
  <si>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</si>
  <si>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</si>
  <si>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</si>
  <si>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</si>
  <si>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</si>
  <si>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</si>
  <si>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</si>
  <si>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</si>
  <si>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</si>
  <si>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</si>
  <si>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</si>
  <si>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</si>
  <si>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</si>
  <si>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</si>
  <si>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</si>
  <si>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</si>
  <si>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</si>
  <si>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</si>
  <si>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</si>
  <si>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</si>
  <si>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</si>
  <si>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</si>
  <si>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</si>
  <si>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</si>
  <si>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</si>
  <si>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</si>
  <si>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</si>
  <si>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</si>
  <si>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</si>
  <si>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</si>
  <si>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</si>
  <si>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</si>
  <si>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</si>
  <si>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</si>
  <si>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</si>
  <si>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</si>
  <si>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</si>
  <si>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</si>
  <si>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</si>
  <si>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</si>
  <si>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</si>
  <si>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</si>
  <si>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</si>
  <si>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</si>
  <si>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</si>
  <si>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</si>
  <si>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</si>
  <si>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</si>
  <si>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</si>
  <si>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</si>
  <si>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</si>
  <si>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</si>
  <si>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</si>
  <si>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</si>
  <si>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</si>
  <si>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</si>
  <si>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</si>
  <si>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</si>
  <si>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</si>
  <si>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</si>
  <si>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</si>
  <si>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</si>
  <si>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</si>
  <si>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</si>
  <si>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</si>
  <si>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</si>
  <si>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</si>
  <si>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</si>
  <si>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</si>
  <si>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</si>
  <si>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</si>
  <si>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</si>
  <si>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</si>
  <si>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</si>
  <si>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</si>
  <si>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</si>
  <si>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</si>
  <si>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</si>
  <si>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</si>
  <si>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</si>
  <si>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</si>
  <si>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</si>
  <si>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</si>
  <si>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</si>
  <si>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</si>
  <si>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</si>
  <si>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</si>
  <si>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</si>
  <si>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</si>
  <si>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</si>
  <si>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</si>
  <si>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</si>
  <si>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</si>
  <si>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</si>
  <si>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</si>
  <si>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</si>
  <si>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</si>
  <si>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</si>
  <si>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</si>
  <si>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</si>
  <si>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</si>
  <si>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</si>
  <si>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</si>
  <si>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</si>
  <si>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</si>
  <si>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</si>
  <si>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</si>
  <si>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</si>
  <si>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</si>
  <si>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</si>
  <si>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</si>
  <si>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</si>
  <si>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</si>
  <si>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</si>
  <si>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</si>
  <si>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</si>
  <si>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</si>
  <si>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</si>
  <si>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</si>
  <si>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</si>
  <si>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</si>
  <si>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</si>
  <si>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</si>
  <si>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</si>
  <si>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</si>
  <si>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</si>
  <si>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</si>
  <si>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</si>
  <si>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</si>
  <si>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</si>
  <si>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</si>
  <si>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</si>
  <si>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</si>
  <si>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</si>
  <si>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</si>
  <si>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</si>
  <si>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</si>
  <si>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</si>
  <si>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</si>
  <si>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</si>
  <si>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</si>
  <si>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</si>
  <si>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</si>
  <si>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</si>
  <si>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</si>
  <si>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</si>
  <si>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</si>
  <si>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</si>
  <si>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</si>
  <si>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</si>
  <si>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</si>
  <si>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</si>
  <si>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</si>
  <si>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</si>
  <si>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</si>
  <si>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</si>
  <si>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</si>
  <si>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</si>
  <si>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</si>
  <si>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</si>
  <si>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</si>
  <si>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</si>
  <si>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</si>
  <si>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</si>
  <si>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</si>
  <si>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</si>
  <si>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</si>
  <si>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</si>
  <si>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</si>
  <si>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</si>
  <si>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</si>
  <si>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</si>
  <si>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</si>
  <si>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</si>
  <si>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</si>
  <si>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</si>
  <si>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</si>
  <si>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</si>
  <si>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</si>
  <si>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</si>
  <si>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</si>
  <si>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</si>
  <si>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</si>
  <si>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</si>
  <si>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</si>
  <si>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</si>
  <si>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</si>
  <si>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</si>
  <si>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</si>
  <si>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</si>
  <si>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</si>
  <si>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</si>
  <si>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</si>
  <si>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</si>
  <si>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</si>
  <si>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</si>
  <si>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</si>
  <si>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</si>
  <si>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</si>
  <si>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</si>
  <si>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</si>
  <si>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</si>
  <si>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</si>
  <si>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</si>
  <si>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</si>
  <si>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</si>
  <si>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</si>
  <si>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</si>
  <si>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</si>
  <si>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</si>
  <si>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</si>
  <si>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</si>
  <si>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</si>
  <si>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</si>
  <si>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</si>
  <si>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</si>
  <si>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</si>
  <si>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</si>
  <si>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</si>
  <si>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</si>
  <si>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</si>
  <si>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</si>
  <si>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</si>
  <si>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</si>
  <si>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</si>
  <si>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</si>
  <si>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</si>
  <si>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</si>
  <si>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</si>
  <si>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</si>
  <si>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</si>
  <si>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</si>
  <si>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</si>
  <si>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</si>
  <si>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</si>
  <si>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</si>
  <si>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</si>
  <si>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</si>
  <si>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</si>
  <si>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</si>
  <si>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</si>
  <si>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</si>
  <si>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</si>
  <si>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</si>
  <si>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</si>
  <si>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</si>
  <si>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</si>
  <si>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</si>
  <si>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</si>
  <si>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</si>
  <si>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</si>
  <si>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</si>
  <si>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</si>
  <si>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</si>
  <si>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</si>
  <si>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</si>
  <si>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</si>
  <si>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</si>
  <si>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</si>
  <si>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</si>
  <si>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</si>
  <si>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</si>
  <si>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</si>
  <si>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</si>
  <si>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</si>
  <si>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</si>
  <si>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</si>
  <si>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</si>
  <si>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</si>
  <si>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</si>
  <si>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</si>
  <si>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</si>
  <si>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</si>
  <si>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</si>
  <si>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</si>
  <si>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</si>
  <si>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</si>
  <si>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</si>
  <si>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</si>
  <si>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</si>
  <si>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</si>
  <si>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</si>
  <si>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</si>
  <si>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</si>
  <si>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</si>
  <si>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</si>
  <si>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</si>
  <si>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</si>
  <si>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</si>
  <si>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</si>
  <si>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</si>
  <si>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</si>
  <si>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</si>
  <si>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</si>
  <si>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</si>
  <si>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</si>
  <si>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</si>
  <si>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</si>
  <si>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</si>
  <si>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</si>
  <si>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</si>
  <si>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</si>
  <si>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</si>
  <si>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</si>
  <si>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</si>
  <si>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</si>
  <si>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</si>
  <si>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</si>
  <si>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</si>
  <si>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</si>
  <si>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</si>
  <si>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</si>
  <si>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</si>
  <si>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</si>
  <si>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</si>
  <si>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</si>
  <si>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</si>
  <si>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</si>
  <si>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</si>
  <si>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</si>
  <si>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</si>
  <si>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</si>
  <si>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</si>
  <si>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</si>
  <si>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</si>
  <si>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</si>
  <si>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</si>
  <si>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</si>
  <si>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</si>
  <si>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</si>
  <si>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</si>
  <si>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</si>
  <si>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</si>
  <si>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</si>
  <si>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</si>
  <si>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</si>
  <si>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</si>
  <si>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</si>
  <si>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</si>
  <si>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</si>
  <si>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</si>
  <si>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</si>
  <si>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</si>
  <si>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</si>
  <si>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</si>
  <si>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</si>
  <si>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</si>
  <si>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</si>
  <si>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</si>
  <si>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</si>
  <si>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</si>
  <si>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</si>
  <si>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</si>
  <si>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</si>
  <si>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</si>
  <si>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</si>
  <si>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</si>
  <si>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</si>
  <si>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</si>
  <si>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</si>
  <si>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</si>
  <si>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</si>
  <si>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</si>
  <si>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</si>
  <si>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</si>
  <si>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</si>
  <si>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</si>
  <si>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</si>
  <si>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</si>
  <si>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</si>
  <si>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</si>
  <si>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</si>
  <si>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</si>
  <si>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</si>
  <si>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</si>
  <si>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</si>
  <si>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</si>
  <si>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</si>
  <si>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</si>
  <si>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</si>
  <si>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</si>
  <si>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</si>
  <si>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</si>
  <si>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</si>
  <si>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</si>
  <si>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</si>
  <si>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</si>
  <si>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</si>
  <si>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</si>
  <si>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</si>
  <si>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</si>
  <si>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</si>
  <si>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</si>
  <si>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</si>
  <si>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</si>
  <si>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</si>
  <si>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</si>
  <si>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</si>
  <si>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</si>
  <si>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</si>
  <si>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</si>
  <si>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</si>
  <si>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</si>
  <si>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</si>
  <si>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</si>
  <si>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</si>
  <si>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</si>
  <si>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</si>
  <si>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</si>
  <si>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</si>
  <si>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</si>
  <si>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</si>
  <si>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</si>
  <si>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</si>
  <si>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</si>
  <si>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</si>
  <si>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</si>
  <si>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</si>
  <si>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</si>
  <si>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</si>
  <si>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</si>
  <si>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</si>
  <si>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</si>
  <si>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</si>
  <si>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</si>
  <si>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</si>
  <si>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</si>
  <si>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</si>
  <si>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</si>
  <si>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</si>
  <si>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</si>
  <si>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</si>
  <si>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</si>
  <si>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</si>
  <si>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</si>
  <si>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</si>
  <si>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</si>
  <si>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</si>
  <si>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</si>
  <si>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</si>
  <si>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</si>
  <si>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</si>
  <si>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</si>
  <si>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</si>
  <si>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</si>
  <si>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</si>
  <si>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</si>
  <si>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</si>
  <si>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</si>
  <si>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</si>
  <si>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</si>
  <si>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</si>
  <si>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</si>
  <si>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</si>
  <si>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</si>
  <si>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</si>
  <si>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</si>
  <si>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</si>
  <si>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</si>
  <si>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</si>
  <si>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</si>
  <si>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</si>
  <si>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</si>
  <si>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</si>
  <si>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</si>
  <si>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</si>
  <si>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</si>
  <si>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</si>
  <si>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</si>
  <si>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</si>
  <si>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</si>
  <si>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</si>
  <si>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</si>
  <si>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</si>
  <si>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</si>
  <si>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</si>
  <si>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</si>
  <si>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</si>
  <si>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</si>
  <si>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</si>
  <si>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</si>
  <si>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</si>
  <si>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</si>
  <si>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</si>
  <si>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</si>
  <si>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</si>
  <si>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</si>
  <si>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</si>
  <si>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</si>
  <si>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</si>
  <si>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</si>
  <si>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</si>
  <si>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</si>
  <si>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</si>
  <si>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</si>
  <si>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</si>
  <si>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</si>
  <si>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</si>
  <si>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</si>
  <si>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</si>
  <si>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</si>
  <si>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</si>
  <si>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</si>
  <si>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</si>
  <si>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</si>
  <si>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</si>
  <si>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</si>
  <si>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</si>
  <si>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</si>
  <si>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</si>
  <si>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</si>
  <si>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</si>
  <si>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</si>
  <si>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</si>
  <si>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</si>
  <si>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</si>
  <si>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</si>
  <si>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</si>
  <si>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</si>
  <si>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</si>
  <si>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</si>
  <si>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</si>
  <si>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</si>
  <si>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</si>
  <si>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</si>
  <si>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</si>
  <si>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</si>
  <si>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</si>
  <si>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</si>
  <si>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</si>
  <si>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</si>
  <si>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</si>
  <si>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</si>
  <si>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</si>
  <si>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</si>
  <si>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</si>
  <si>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</si>
  <si>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</si>
  <si>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</si>
  <si>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</si>
  <si>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</si>
  <si>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</si>
  <si>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</si>
  <si>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</si>
  <si>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</si>
  <si>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</si>
  <si>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</si>
  <si>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</si>
  <si>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</si>
  <si>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</si>
  <si>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</si>
  <si>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</si>
  <si>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</si>
  <si>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</si>
  <si>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</si>
  <si>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</si>
  <si>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</si>
  <si>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</si>
  <si>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</si>
  <si>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</si>
  <si>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</si>
  <si>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</si>
  <si>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</si>
  <si>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</si>
  <si>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</si>
  <si>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</si>
  <si>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</si>
  <si>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</si>
  <si>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</si>
  <si>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</si>
  <si>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</si>
  <si>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</si>
  <si>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</si>
  <si>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</si>
  <si>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</si>
  <si>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</si>
  <si>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</si>
  <si>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</si>
  <si>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</si>
  <si>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</si>
  <si>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</si>
  <si>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</si>
  <si>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</si>
  <si>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</si>
  <si>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</si>
  <si>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</si>
  <si>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</si>
  <si>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</si>
  <si>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</si>
  <si>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</si>
  <si>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</si>
  <si>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</si>
  <si>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</si>
  <si>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</si>
  <si>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</si>
  <si>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</si>
  <si>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</si>
  <si>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</si>
  <si>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</si>
  <si>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</si>
  <si>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</si>
  <si>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</si>
  <si>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</si>
  <si>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</si>
  <si>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</si>
  <si>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</si>
  <si>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</si>
  <si>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</si>
  <si>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</si>
  <si>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</si>
  <si>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</si>
  <si>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</si>
  <si>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</si>
  <si>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</si>
  <si>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</si>
  <si>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</si>
  <si>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</si>
  <si>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</si>
  <si>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</si>
  <si>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</si>
  <si>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</si>
  <si>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</si>
  <si>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</si>
  <si>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</si>
  <si>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</si>
  <si>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</si>
  <si>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</si>
  <si>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</si>
  <si>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</si>
  <si>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</si>
  <si>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</si>
  <si>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</si>
  <si>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</si>
  <si>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</si>
  <si>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</si>
  <si>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</si>
  <si>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</si>
  <si>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</si>
  <si>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</si>
  <si>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</si>
  <si>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</si>
  <si>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</si>
  <si>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</si>
  <si>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</si>
  <si>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</si>
  <si>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</si>
  <si>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</si>
  <si>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</si>
  <si>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</si>
  <si>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</si>
  <si>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</si>
  <si>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</si>
  <si>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</si>
  <si>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</si>
  <si>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</si>
  <si>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</si>
  <si>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</si>
  <si>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</si>
  <si>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</si>
  <si>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</si>
  <si>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</si>
  <si>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</si>
  <si>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</si>
  <si>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</si>
  <si>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</si>
  <si>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</si>
  <si>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</si>
  <si>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</si>
  <si>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</si>
  <si>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</si>
  <si>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</si>
  <si>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</si>
  <si>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</si>
  <si>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</si>
  <si>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</si>
  <si>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</si>
  <si>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</si>
  <si>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</si>
  <si>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</si>
  <si>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</si>
  <si>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</si>
  <si>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</si>
  <si>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</si>
  <si>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</si>
  <si>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</si>
  <si>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</si>
  <si>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</si>
  <si>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</si>
  <si>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</si>
  <si>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</si>
  <si>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</si>
  <si>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</si>
  <si>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</si>
  <si>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</si>
  <si>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</si>
  <si>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</si>
  <si>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</si>
  <si>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</si>
  <si>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</si>
  <si>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</si>
  <si>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</si>
  <si>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</si>
  <si>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</si>
  <si>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</si>
  <si>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</si>
  <si>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</si>
  <si>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</si>
  <si>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</si>
  <si>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</si>
  <si>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</si>
  <si>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</si>
  <si>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</si>
  <si>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</si>
  <si>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</si>
  <si>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</si>
  <si>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</si>
  <si>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</si>
  <si>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</si>
  <si>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</si>
  <si>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</si>
  <si>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</si>
  <si>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</si>
  <si>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</si>
  <si>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</si>
  <si>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</si>
  <si>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</si>
  <si>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</si>
  <si>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</si>
  <si>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</si>
  <si>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</si>
  <si>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</si>
  <si>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</si>
  <si>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</si>
  <si>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</si>
  <si>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</si>
  <si>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</si>
  <si>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</si>
  <si>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</si>
  <si>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</si>
  <si>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</si>
  <si>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</si>
  <si>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</si>
  <si>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</si>
  <si>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</si>
  <si>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</si>
  <si>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</si>
  <si>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</si>
  <si>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</si>
  <si>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</si>
  <si>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</si>
  <si>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</si>
  <si>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</si>
  <si>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</si>
  <si>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</si>
  <si>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</si>
  <si>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</si>
  <si>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</si>
  <si>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</si>
  <si>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</si>
  <si>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</si>
  <si>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</si>
  <si>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</si>
  <si>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</si>
  <si>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</si>
  <si>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</si>
  <si>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</si>
  <si>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</si>
  <si>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</si>
  <si>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</si>
  <si>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</si>
  <si>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</si>
  <si>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</si>
  <si>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</si>
  <si>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</si>
  <si>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</si>
  <si>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</si>
  <si>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</si>
  <si>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</si>
  <si>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</si>
  <si>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</si>
  <si>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</si>
  <si>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</si>
  <si>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</si>
  <si>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</si>
  <si>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</si>
  <si>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</si>
  <si>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</si>
  <si>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</si>
  <si>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</si>
  <si>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</si>
  <si>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</si>
  <si>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</si>
  <si>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</si>
  <si>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</si>
  <si>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</si>
  <si>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</si>
  <si>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</si>
  <si>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</si>
  <si>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</si>
  <si>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</si>
  <si>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</si>
  <si>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</si>
  <si>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</si>
  <si>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</si>
  <si>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</si>
  <si>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</si>
  <si>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</si>
  <si>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</si>
  <si>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</si>
  <si>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</si>
  <si>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</si>
  <si>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</si>
  <si>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</si>
  <si>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</si>
  <si>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</si>
  <si>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</si>
  <si>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</si>
  <si>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</si>
  <si>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</si>
  <si>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</si>
  <si>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</si>
  <si>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</si>
  <si>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</si>
  <si>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</si>
  <si>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</si>
  <si>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</si>
  <si>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</si>
  <si>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</si>
  <si>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</si>
  <si>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</si>
  <si>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</si>
  <si>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</si>
  <si>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</si>
  <si>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</si>
  <si>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</si>
  <si>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</si>
  <si>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</si>
  <si>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</si>
  <si>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</si>
  <si>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</si>
  <si>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</si>
  <si>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</si>
  <si>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</si>
  <si>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</si>
  <si>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</si>
  <si>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</si>
  <si>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</si>
  <si>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</si>
  <si>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</si>
  <si>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</si>
  <si>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</si>
  <si>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</si>
  <si>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</si>
  <si>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</si>
  <si>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</si>
  <si>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</si>
  <si>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</si>
  <si>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</si>
  <si>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</si>
  <si>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</si>
  <si>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</si>
  <si>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</si>
  <si>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</si>
  <si>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</si>
  <si>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</si>
  <si>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</si>
  <si>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</si>
  <si>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</si>
  <si>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</si>
  <si>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</si>
  <si>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</si>
  <si>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</si>
  <si>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</si>
  <si>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</si>
  <si>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</si>
  <si>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</si>
  <si>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</si>
  <si>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</si>
  <si>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</si>
  <si>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</si>
  <si>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</si>
  <si>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</si>
  <si>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</si>
  <si>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</si>
  <si>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</si>
  <si>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</si>
  <si>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</si>
  <si>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</si>
  <si>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</si>
  <si>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</si>
  <si>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</si>
  <si>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</si>
  <si>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</si>
  <si>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</si>
  <si>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</si>
  <si>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</si>
  <si>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</si>
  <si>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</si>
  <si>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</si>
  <si>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</si>
  <si>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</si>
  <si>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</si>
  <si>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</si>
  <si>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</si>
  <si>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</si>
  <si>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</si>
  <si>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</si>
  <si>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</si>
  <si>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</si>
  <si>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</si>
  <si>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</si>
  <si>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</si>
  <si>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</si>
  <si>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</si>
  <si>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</si>
  <si>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</si>
  <si>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</si>
  <si>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</si>
  <si>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</si>
  <si>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</si>
  <si>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</si>
  <si>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</si>
  <si>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</si>
  <si>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</si>
  <si>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</si>
  <si>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</si>
  <si>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</si>
  <si>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</si>
  <si>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</si>
  <si>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</si>
  <si>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</si>
  <si>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</si>
  <si>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</si>
  <si>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</si>
  <si>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</si>
  <si>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</si>
  <si>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</si>
  <si>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</si>
  <si>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</si>
  <si>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</si>
  <si>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</si>
  <si>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</si>
  <si>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</si>
  <si>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</si>
  <si>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</si>
  <si>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</si>
  <si>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</si>
  <si>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</si>
  <si>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</si>
  <si>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</si>
  <si>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</si>
  <si>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</si>
  <si>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</si>
  <si>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</si>
  <si>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</si>
  <si>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</si>
  <si>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</si>
  <si>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</si>
  <si>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</si>
  <si>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</si>
  <si>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</si>
  <si>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</si>
  <si>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</si>
  <si>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</si>
  <si>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</si>
  <si>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</si>
  <si>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</si>
  <si>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</si>
  <si>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</si>
  <si>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</si>
  <si>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</si>
  <si>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</si>
  <si>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</si>
  <si>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</si>
  <si>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</si>
  <si>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</si>
  <si>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</si>
  <si>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</si>
  <si>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</si>
  <si>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</si>
  <si>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</si>
  <si>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</si>
  <si>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</si>
  <si>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</si>
  <si>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</si>
  <si>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</si>
  <si>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</si>
  <si>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</si>
  <si>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</si>
  <si>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</si>
  <si>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</si>
  <si>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</si>
  <si>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</si>
  <si>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</si>
  <si>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</si>
  <si>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</si>
  <si>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</si>
  <si>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</si>
  <si>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</si>
  <si>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</si>
  <si>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</si>
  <si>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</si>
  <si>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</si>
  <si>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</si>
  <si>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</si>
  <si>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</si>
  <si>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</si>
  <si>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</si>
  <si>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</si>
  <si>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</si>
  <si>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</si>
  <si>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</si>
  <si>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</si>
  <si>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</si>
  <si>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</si>
  <si>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</si>
  <si>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</si>
  <si>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</si>
  <si>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</si>
  <si>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</si>
  <si>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</si>
  <si>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</si>
  <si>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</si>
  <si>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</si>
  <si>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</si>
  <si>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</si>
  <si>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</si>
  <si>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</si>
  <si>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</si>
  <si>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</si>
  <si>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</si>
  <si>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</si>
  <si>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</si>
  <si>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</si>
  <si>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</si>
  <si>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</si>
  <si>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</si>
  <si>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</si>
  <si>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</si>
  <si>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</si>
  <si>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</si>
  <si>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</si>
  <si>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</si>
  <si>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</si>
  <si>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</si>
  <si>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</si>
  <si>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</si>
  <si>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</si>
  <si>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</si>
  <si>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</si>
  <si>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</si>
  <si>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</si>
  <si>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</si>
  <si>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</si>
  <si>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</si>
  <si>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</si>
  <si>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</si>
  <si>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</si>
  <si>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</si>
  <si>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</si>
  <si>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</si>
  <si>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</si>
  <si>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</si>
  <si>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</si>
  <si>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</si>
  <si>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</si>
  <si>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</si>
  <si>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</si>
  <si>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</si>
  <si>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</si>
  <si>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</si>
  <si>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</si>
  <si>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</si>
  <si>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</si>
  <si>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</si>
  <si>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</si>
  <si>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</si>
  <si>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</si>
  <si>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</si>
  <si>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</si>
  <si>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</si>
  <si>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</si>
  <si>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</si>
  <si>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</si>
  <si>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</si>
  <si>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</si>
  <si>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</si>
  <si>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</si>
  <si>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</si>
  <si>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</si>
  <si>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</si>
  <si>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</si>
  <si>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</si>
  <si>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</si>
  <si>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</si>
  <si>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</si>
  <si>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</si>
  <si>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</si>
  <si>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</si>
  <si>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</si>
  <si>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</si>
  <si>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</si>
  <si>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</si>
  <si>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</si>
  <si>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</si>
  <si>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</si>
  <si>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</si>
  <si>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</si>
  <si>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</si>
  <si>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</si>
  <si>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</si>
  <si>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</si>
  <si>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</si>
  <si>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</si>
  <si>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</si>
  <si>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</si>
  <si>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</si>
  <si>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</si>
  <si>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</si>
  <si>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</si>
  <si>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</si>
  <si>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</si>
  <si>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</si>
  <si>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</si>
  <si>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</si>
  <si>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</si>
  <si>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</si>
  <si>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</si>
  <si>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</si>
  <si>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</si>
  <si>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</si>
  <si>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</si>
  <si>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</si>
  <si>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</si>
  <si>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</si>
  <si>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</si>
  <si>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</si>
  <si>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</si>
  <si>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</si>
  <si>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</si>
  <si>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</si>
  <si>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</si>
  <si>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</si>
  <si>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</si>
  <si>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</si>
  <si>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</si>
  <si>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</si>
  <si>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</si>
  <si>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</si>
  <si>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</si>
  <si>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</si>
  <si>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</si>
  <si>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</si>
  <si>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</si>
  <si>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</si>
  <si>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</si>
  <si>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</si>
  <si>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</si>
  <si>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</si>
  <si>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</si>
  <si>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</si>
  <si>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</si>
  <si>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</si>
  <si>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</si>
  <si>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</si>
  <si>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</si>
  <si>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</si>
  <si>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</si>
  <si>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</si>
  <si>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</si>
  <si>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</si>
  <si>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</si>
  <si>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</si>
  <si>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</si>
  <si>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</si>
  <si>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</si>
  <si>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</si>
  <si>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</si>
  <si>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</si>
  <si>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</si>
  <si>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</si>
  <si>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</si>
  <si>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</si>
  <si>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</si>
  <si>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</si>
  <si>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</si>
  <si>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</si>
  <si>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</si>
  <si>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</si>
  <si>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</si>
  <si>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</si>
  <si>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</si>
  <si>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</si>
  <si>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</si>
  <si>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</si>
  <si>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</si>
  <si>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</si>
  <si>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</si>
  <si>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</si>
  <si>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</si>
  <si>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</si>
  <si>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</si>
  <si>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</si>
  <si>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</si>
  <si>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</si>
  <si>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</si>
  <si>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</si>
  <si>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</si>
  <si>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</si>
  <si>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</si>
  <si>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</si>
  <si>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</si>
  <si>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</si>
  <si>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</si>
  <si>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</si>
  <si>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</si>
  <si>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</si>
  <si>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</si>
  <si>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</si>
  <si>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</si>
  <si>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</si>
  <si>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</si>
  <si>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</si>
  <si>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</si>
  <si>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</si>
  <si>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</si>
  <si>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</si>
  <si>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</si>
  <si>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</si>
  <si>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</si>
  <si>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</si>
  <si>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</si>
  <si>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</si>
  <si>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</si>
  <si>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</si>
  <si>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</si>
  <si>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</si>
  <si>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</si>
  <si>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</si>
  <si>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</si>
  <si>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</si>
  <si>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</si>
  <si>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</si>
  <si>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</si>
  <si>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</si>
  <si>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</si>
  <si>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</si>
  <si>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</si>
  <si>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</si>
  <si>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</si>
  <si>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</si>
  <si>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</si>
  <si>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</si>
  <si>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</si>
  <si>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</si>
  <si>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</si>
  <si>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</si>
  <si>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</si>
  <si>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</si>
  <si>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</si>
  <si>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</si>
  <si>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</si>
  <si>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</si>
  <si>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</si>
  <si>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</si>
  <si>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</si>
  <si>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</si>
  <si>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</si>
  <si>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</si>
  <si>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</si>
  <si>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</si>
  <si>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</si>
  <si>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</si>
  <si>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</si>
  <si>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</si>
  <si>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</si>
  <si>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</si>
  <si>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</si>
  <si>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</si>
  <si>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</si>
  <si>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</si>
  <si>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</si>
  <si>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</si>
  <si>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</si>
  <si>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</si>
  <si>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</si>
  <si>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</si>
  <si>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</si>
  <si>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</si>
  <si>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</si>
  <si>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</si>
  <si>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</si>
  <si>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</si>
  <si>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</si>
  <si>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</si>
  <si>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</si>
  <si>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</si>
  <si>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</si>
  <si>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</si>
  <si>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</si>
  <si>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</si>
  <si>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</si>
  <si>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</si>
  <si>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</si>
  <si>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</si>
  <si>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</si>
  <si>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</si>
  <si>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</si>
  <si>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</si>
  <si>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</si>
  <si>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</si>
  <si>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</si>
  <si>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</si>
  <si>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</si>
  <si>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</si>
  <si>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</si>
  <si>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</si>
  <si>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</si>
  <si>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</si>
  <si>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</si>
  <si>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</si>
  <si>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</si>
  <si>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</si>
  <si>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</si>
  <si>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</si>
  <si>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</si>
  <si>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</si>
  <si>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</si>
  <si>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</si>
  <si>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</si>
  <si>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</si>
  <si>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</si>
  <si>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</si>
  <si>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</si>
  <si>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</si>
  <si>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</si>
  <si>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</si>
  <si>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</si>
  <si>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</si>
  <si>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</si>
  <si>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</si>
  <si>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</si>
  <si>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</si>
  <si>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</si>
  <si>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</si>
  <si>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</si>
  <si>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</si>
  <si>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</si>
  <si>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</si>
  <si>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</si>
  <si>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</si>
  <si>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</si>
  <si>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</si>
  <si>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</si>
  <si>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</si>
  <si>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</si>
  <si>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</si>
  <si>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</si>
  <si>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</si>
  <si>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</si>
  <si>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</si>
  <si>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</si>
  <si>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</si>
  <si>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</si>
  <si>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</si>
  <si>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</si>
  <si>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</si>
  <si>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</si>
  <si>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</si>
  <si>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</si>
  <si>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</si>
  <si>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</si>
  <si>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</si>
  <si>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</si>
  <si>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</si>
  <si>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</si>
  <si>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</si>
  <si>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</si>
  <si>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</si>
  <si>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</si>
  <si>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</si>
  <si>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</si>
  <si>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</si>
  <si>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</si>
  <si>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</si>
  <si>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</si>
  <si>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</si>
  <si>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</si>
  <si>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</si>
  <si>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</si>
  <si>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</si>
  <si>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</si>
  <si>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</si>
  <si>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</si>
  <si>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</si>
  <si>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</si>
  <si>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</si>
  <si>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</si>
  <si>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</si>
  <si>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</si>
  <si>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</si>
  <si>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</si>
  <si>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</si>
  <si>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</si>
  <si>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</si>
  <si>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</si>
  <si>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</si>
  <si>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</si>
  <si>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</si>
  <si>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</si>
  <si>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</si>
  <si>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</si>
  <si>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</si>
  <si>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</si>
  <si>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</si>
  <si>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</si>
  <si>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</si>
  <si>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</si>
  <si>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</si>
  <si>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</si>
  <si>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</si>
  <si>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</si>
  <si>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</si>
  <si>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</si>
  <si>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</si>
  <si>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</si>
  <si>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</si>
  <si>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</si>
  <si>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</si>
  <si>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</si>
  <si>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</si>
  <si>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</si>
  <si>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</si>
  <si>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</si>
  <si>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</si>
  <si>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</si>
  <si>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</si>
  <si>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</si>
  <si>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</si>
  <si>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</si>
  <si>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</si>
  <si>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</si>
  <si>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</si>
  <si>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</si>
  <si>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</si>
  <si>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</si>
  <si>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</si>
  <si>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</si>
  <si>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</si>
  <si>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</si>
  <si>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</si>
  <si>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</si>
  <si>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</si>
  <si>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</si>
  <si>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</si>
  <si>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</si>
  <si>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</si>
  <si>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</si>
  <si>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</si>
  <si>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</si>
  <si>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</si>
  <si>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</si>
  <si>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</si>
  <si>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</si>
  <si>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</si>
  <si>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</si>
  <si>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</si>
  <si>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</si>
  <si>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</si>
  <si>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</si>
  <si>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</si>
  <si>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</si>
  <si>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</si>
  <si>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</si>
  <si>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</si>
  <si>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</si>
  <si>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</si>
  <si>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</si>
  <si>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</si>
  <si>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</si>
  <si>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</si>
  <si>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</si>
  <si>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</si>
  <si>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</si>
  <si>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</si>
  <si>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</si>
  <si>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</si>
  <si>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</si>
  <si>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</si>
  <si>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</si>
  <si>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</si>
  <si>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</si>
  <si>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</si>
  <si>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</si>
  <si>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</si>
  <si>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</si>
  <si>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</si>
  <si>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</si>
  <si>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</si>
  <si>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</si>
  <si>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</si>
  <si>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</si>
  <si>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</si>
  <si>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</si>
  <si>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</si>
  <si>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</si>
  <si>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</si>
  <si>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</si>
  <si>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</si>
  <si>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</si>
  <si>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</si>
  <si>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</si>
  <si>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</si>
  <si>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</si>
  <si>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</si>
  <si>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</si>
  <si>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</si>
  <si>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</si>
  <si>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</si>
  <si>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</si>
  <si>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</si>
  <si>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</si>
  <si>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</si>
  <si>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</si>
  <si>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</si>
  <si>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</si>
  <si>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</si>
  <si>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</si>
  <si>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</si>
  <si>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</si>
  <si>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</si>
  <si>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</si>
  <si>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</si>
  <si>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</si>
  <si>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</si>
  <si>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</si>
  <si>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</si>
  <si>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</si>
  <si>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</si>
  <si>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</si>
  <si>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</si>
  <si>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</si>
  <si>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</si>
  <si>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</si>
  <si>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</si>
  <si>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</si>
  <si>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</si>
  <si>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</si>
  <si>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</si>
  <si>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</si>
  <si>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</si>
  <si>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</si>
  <si>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</si>
  <si>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</si>
  <si>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</si>
  <si>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</si>
  <si>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</si>
  <si>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</si>
  <si>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</si>
  <si>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</si>
  <si>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</si>
  <si>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</si>
  <si>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</si>
  <si>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</si>
  <si>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</si>
  <si>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</si>
  <si>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</si>
  <si>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</si>
  <si>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</si>
  <si>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</si>
  <si>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</si>
  <si>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</si>
  <si>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</si>
  <si>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</si>
  <si>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</si>
  <si>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</si>
  <si>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</si>
  <si>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</si>
  <si>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</si>
  <si>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</si>
  <si>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</si>
  <si>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</si>
  <si>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</si>
  <si>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</si>
  <si>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</si>
  <si>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</si>
  <si>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</si>
  <si>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</si>
  <si>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</si>
  <si>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</si>
  <si>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</si>
  <si>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</si>
  <si>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</si>
  <si>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</si>
  <si>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</si>
  <si>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</si>
  <si>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</si>
  <si>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</si>
  <si>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</si>
  <si>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</si>
  <si>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</si>
  <si>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</si>
  <si>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</si>
  <si>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</si>
  <si>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</si>
  <si>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</si>
  <si>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</si>
  <si>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</si>
  <si>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</si>
  <si>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</si>
  <si>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</si>
  <si>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</si>
  <si>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</si>
  <si>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</si>
  <si>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</si>
  <si>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</si>
  <si>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</si>
  <si>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</si>
  <si>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</si>
  <si>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</si>
  <si>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</si>
  <si>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</si>
  <si>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</si>
  <si>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</si>
  <si>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</si>
  <si>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</si>
  <si>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</si>
  <si>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</si>
  <si>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</si>
  <si>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</si>
  <si>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</si>
  <si>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</si>
  <si>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</si>
  <si>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</si>
  <si>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</si>
  <si>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</si>
  <si>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</si>
  <si>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</si>
  <si>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</si>
  <si>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</si>
  <si>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</si>
  <si>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</si>
  <si>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</si>
  <si>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</si>
  <si>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</si>
  <si>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</si>
  <si>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</si>
  <si>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</si>
  <si>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</si>
  <si>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</si>
  <si>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</si>
  <si>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</si>
  <si>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</si>
  <si>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</si>
  <si>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</si>
  <si>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</si>
  <si>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</si>
  <si>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</si>
  <si>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</si>
  <si>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</si>
  <si>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</si>
  <si>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</si>
  <si>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</si>
  <si>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</si>
  <si>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</si>
  <si>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</si>
  <si>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</si>
  <si>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</si>
  <si>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</si>
  <si>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</si>
  <si>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</si>
  <si>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</si>
  <si>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</si>
  <si>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</si>
  <si>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</si>
  <si>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</si>
  <si>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</si>
  <si>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</si>
  <si>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</si>
  <si>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</si>
  <si>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</si>
  <si>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</si>
  <si>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</si>
  <si>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</si>
  <si>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</si>
  <si>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</si>
  <si>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</si>
  <si>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</si>
  <si>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</si>
  <si>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</si>
  <si>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</si>
  <si>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</si>
  <si>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</si>
  <si>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</si>
  <si>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</si>
  <si>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</si>
  <si>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</si>
  <si>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</si>
  <si>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</si>
  <si>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</si>
  <si>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</si>
  <si>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</si>
  <si>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</si>
  <si>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</si>
  <si>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</si>
  <si>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</si>
  <si>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</si>
  <si>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</si>
  <si>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</si>
  <si>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</si>
  <si>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</si>
  <si>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</si>
  <si>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</si>
  <si>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</si>
  <si>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</si>
  <si>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</si>
  <si>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</si>
  <si>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</si>
  <si>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</si>
  <si>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</si>
  <si>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</si>
  <si>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</si>
  <si>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</si>
  <si>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</si>
  <si>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</si>
  <si>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</si>
  <si>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</si>
  <si>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</si>
  <si>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</si>
  <si>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</si>
  <si>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</si>
  <si>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</si>
  <si>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</si>
  <si>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</si>
  <si>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</si>
  <si>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</si>
  <si>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</si>
  <si>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</si>
  <si>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</si>
  <si>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</si>
  <si>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</si>
  <si>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</si>
  <si>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</si>
  <si>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</si>
  <si>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</si>
  <si>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</si>
  <si>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</si>
  <si>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</si>
  <si>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</si>
  <si>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</si>
  <si>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</si>
  <si>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</si>
  <si>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</si>
  <si>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</si>
  <si>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</si>
  <si>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</si>
  <si>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</si>
  <si>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</si>
  <si>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</si>
  <si>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</si>
  <si>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</si>
  <si>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</si>
  <si>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</si>
  <si>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</si>
  <si>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</si>
  <si>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</si>
  <si>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</si>
  <si>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</si>
  <si>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</si>
  <si>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</si>
  <si>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</si>
  <si>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</si>
  <si>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</si>
  <si>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</si>
  <si>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</si>
  <si>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</si>
  <si>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</si>
  <si>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</si>
  <si>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</si>
  <si>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</si>
  <si>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</si>
  <si>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</si>
  <si>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</si>
  <si>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</si>
  <si>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</si>
  <si>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</si>
  <si>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</si>
  <si>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</si>
  <si>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</si>
  <si>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</si>
  <si>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</si>
  <si>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</si>
  <si>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</si>
  <si>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</si>
  <si>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</si>
  <si>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</si>
  <si>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</si>
  <si>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</si>
  <si>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</si>
  <si>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</si>
  <si>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</si>
  <si>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</si>
  <si>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</si>
  <si>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</si>
  <si>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</si>
  <si>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</si>
  <si>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</si>
  <si>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</si>
  <si>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</si>
  <si>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</si>
  <si>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</si>
  <si>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</si>
  <si>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</si>
  <si>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</si>
  <si>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</si>
  <si>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</si>
  <si>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</si>
  <si>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</si>
  <si>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</si>
  <si>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</si>
  <si>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</si>
  <si>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</si>
  <si>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</si>
  <si>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</si>
  <si>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</si>
  <si>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</si>
  <si>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</si>
  <si>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</si>
  <si>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</si>
  <si>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</si>
  <si>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</si>
  <si>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</si>
  <si>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</si>
  <si>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</si>
  <si>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</si>
  <si>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</si>
  <si>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</si>
  <si>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</si>
  <si>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</si>
  <si>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</si>
  <si>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</si>
  <si>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</si>
  <si>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</si>
  <si>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</si>
  <si>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</si>
  <si>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</si>
  <si>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</si>
  <si>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</si>
  <si>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</si>
  <si>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</si>
  <si>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</si>
  <si>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</si>
  <si>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</si>
  <si>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</si>
  <si>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</si>
  <si>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</si>
  <si>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</si>
  <si>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</si>
  <si>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</si>
  <si>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</si>
  <si>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</si>
  <si>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</si>
  <si>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</si>
  <si>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</si>
  <si>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</si>
  <si>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</si>
  <si>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</si>
  <si>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</si>
  <si>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</si>
  <si>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</si>
  <si>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</si>
  <si>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</si>
  <si>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</si>
  <si>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</si>
  <si>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</si>
  <si>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</si>
  <si>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</si>
  <si>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</si>
  <si>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</si>
  <si>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</si>
  <si>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</si>
  <si>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</si>
  <si>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</si>
  <si>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</si>
  <si>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</si>
  <si>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</si>
  <si>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</si>
  <si>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</si>
  <si>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</si>
  <si>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</si>
  <si>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</si>
  <si>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</si>
  <si>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</si>
  <si>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</si>
  <si>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</si>
  <si>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</si>
  <si>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</si>
  <si>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</si>
  <si>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</si>
  <si>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</si>
  <si>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</si>
  <si>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</si>
  <si>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</si>
  <si>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</si>
  <si>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</si>
  <si>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</si>
  <si>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</si>
  <si>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</si>
  <si>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</si>
  <si>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</si>
  <si>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</si>
  <si>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</si>
  <si>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</si>
  <si>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</si>
  <si>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</si>
  <si>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</si>
  <si>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</si>
  <si>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</si>
  <si>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</si>
  <si>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</si>
  <si>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</si>
  <si>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</si>
  <si>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</si>
  <si>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</si>
  <si>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</si>
  <si>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</si>
  <si>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</si>
  <si>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</si>
  <si>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</si>
  <si>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</si>
  <si>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</si>
  <si>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</si>
  <si>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</si>
  <si>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</si>
  <si>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</si>
  <si>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</si>
  <si>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</si>
  <si>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</si>
  <si>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</si>
  <si>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</si>
  <si>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</si>
  <si>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</si>
  <si>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</si>
  <si>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</si>
  <si>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</si>
  <si>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</si>
  <si>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</si>
  <si>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</si>
  <si>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</si>
  <si>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</si>
  <si>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</si>
  <si>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</si>
  <si>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</si>
  <si>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</si>
  <si>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</si>
  <si>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</si>
  <si>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</si>
  <si>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</si>
  <si>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</si>
  <si>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</si>
  <si>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</si>
  <si>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</si>
  <si>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</si>
  <si>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</si>
  <si>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</si>
  <si>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</si>
  <si>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</si>
  <si>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</si>
  <si>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</si>
  <si>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</si>
  <si>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</si>
  <si>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</si>
  <si>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</si>
  <si>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</si>
  <si>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</si>
  <si>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</si>
  <si>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</si>
  <si>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</si>
  <si>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</si>
  <si>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</si>
  <si>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</si>
  <si>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</si>
  <si>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</si>
  <si>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</si>
  <si>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</si>
  <si>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</si>
  <si>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</si>
  <si>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</si>
  <si>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</si>
  <si>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</si>
  <si>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</si>
  <si>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</si>
  <si>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</si>
  <si>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</si>
  <si>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</si>
  <si>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</si>
  <si>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</si>
  <si>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</si>
  <si>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</si>
  <si>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</si>
  <si>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</si>
  <si>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</si>
  <si>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</si>
  <si>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</si>
  <si>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</si>
  <si>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</si>
  <si>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</si>
  <si>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</si>
  <si>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</si>
  <si>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</si>
  <si>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</si>
  <si>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</si>
  <si>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</si>
  <si>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</si>
  <si>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</si>
  <si>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</si>
  <si>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</si>
  <si>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</si>
  <si>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</si>
  <si>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</si>
  <si>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</si>
  <si>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</si>
  <si>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</si>
  <si>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</si>
  <si>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</si>
  <si>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</si>
  <si>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</si>
  <si>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</si>
  <si>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</si>
  <si>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</si>
  <si>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</si>
  <si>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</si>
  <si>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</si>
  <si>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</si>
  <si>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</si>
  <si>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</si>
  <si>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</si>
  <si>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</si>
  <si>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</si>
  <si>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</si>
  <si>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</si>
  <si>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</si>
  <si>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</si>
  <si>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</si>
  <si>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</si>
  <si>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</si>
  <si>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</si>
  <si>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</si>
  <si>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</si>
  <si>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</si>
  <si>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</si>
  <si>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</si>
  <si>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</si>
  <si>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</si>
  <si>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</si>
  <si>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</si>
  <si>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</si>
  <si>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</si>
  <si>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</si>
  <si>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</si>
  <si>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</si>
  <si>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</si>
  <si>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</si>
  <si>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</si>
  <si>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</si>
  <si>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</si>
  <si>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</si>
  <si>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</si>
  <si>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</si>
  <si>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</si>
  <si>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</si>
  <si>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</si>
  <si>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</si>
  <si>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</si>
  <si>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</si>
  <si>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</si>
  <si>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</si>
  <si>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</si>
  <si>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</si>
  <si>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</si>
  <si>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</si>
  <si>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</si>
  <si>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</si>
  <si>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</si>
  <si>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</si>
  <si>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</si>
  <si>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</si>
  <si>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</si>
  <si>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</si>
  <si>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</si>
  <si>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</si>
  <si>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</si>
  <si>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</si>
  <si>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</si>
  <si>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</si>
  <si>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</si>
  <si>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</si>
  <si>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</si>
  <si>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</si>
  <si>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</si>
  <si>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</si>
  <si>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</si>
  <si>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</si>
  <si>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</si>
  <si>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</si>
  <si>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</si>
  <si>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</si>
  <si>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</si>
  <si>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</si>
  <si>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</si>
  <si>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</si>
  <si>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</si>
  <si>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</si>
  <si>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</si>
  <si>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</si>
  <si>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</si>
  <si>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</si>
  <si>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</si>
  <si>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</si>
  <si>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</si>
  <si>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</si>
  <si>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</si>
  <si>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</si>
  <si>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</si>
  <si>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</si>
  <si>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</si>
  <si>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</si>
  <si>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</si>
  <si>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</si>
  <si>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</si>
  <si>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</si>
  <si>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</si>
  <si>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</si>
  <si>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</si>
  <si>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</si>
  <si>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</si>
  <si>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</si>
  <si>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</si>
  <si>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</si>
  <si>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</si>
  <si>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</si>
  <si>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</si>
  <si>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</si>
  <si>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</si>
  <si>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</si>
  <si>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</si>
  <si>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</si>
  <si>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</si>
  <si>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</si>
  <si>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</si>
  <si>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</si>
  <si>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</si>
  <si>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</si>
  <si>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</si>
  <si>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</si>
  <si>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</si>
  <si>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</si>
  <si>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</si>
  <si>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</si>
  <si>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</si>
  <si>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</si>
  <si>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</si>
  <si>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</si>
  <si>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</si>
  <si>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</si>
  <si>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</si>
  <si>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</si>
  <si>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</si>
  <si>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</si>
  <si>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</si>
  <si>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</si>
  <si>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</si>
  <si>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</si>
  <si>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</si>
  <si>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</si>
  <si>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</si>
  <si>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</si>
  <si>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</si>
  <si>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</si>
  <si>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</si>
  <si>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</si>
  <si>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</si>
  <si>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</si>
  <si>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</si>
  <si>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</si>
  <si>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</si>
  <si>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</si>
  <si>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</si>
  <si>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</si>
  <si>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</si>
  <si>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</si>
  <si>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</si>
  <si>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</si>
  <si>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</si>
  <si>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</si>
  <si>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</si>
  <si>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</si>
  <si>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</si>
  <si>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</si>
  <si>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</si>
  <si>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</si>
  <si>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</si>
  <si>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</si>
  <si>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</si>
  <si>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</si>
  <si>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</si>
  <si>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</si>
  <si>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</si>
  <si>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</si>
  <si>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</si>
  <si>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</si>
  <si>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</si>
  <si>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</si>
  <si>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</si>
  <si>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</si>
  <si>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</si>
  <si>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</si>
  <si>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</si>
  <si>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</si>
  <si>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</si>
  <si>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</si>
  <si>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</si>
  <si>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</si>
  <si>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</si>
  <si>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</si>
  <si>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</si>
  <si>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</si>
  <si>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</si>
  <si>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</si>
  <si>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</si>
  <si>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</si>
  <si>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</si>
  <si>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</si>
  <si>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</si>
  <si>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</si>
  <si>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</si>
  <si>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</si>
  <si>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</si>
  <si>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</si>
  <si>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</si>
  <si>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</si>
  <si>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</si>
  <si>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</si>
  <si>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</si>
  <si>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</si>
  <si>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</si>
  <si>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</si>
  <si>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</si>
  <si>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</si>
  <si>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</si>
  <si>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</si>
  <si>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</si>
  <si>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</si>
  <si>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</si>
  <si>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</si>
  <si>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</si>
  <si>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</si>
  <si>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</si>
  <si>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</si>
  <si>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</si>
  <si>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</si>
  <si>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</si>
  <si>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</si>
  <si>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</si>
  <si>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</si>
  <si>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</si>
  <si>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</si>
  <si>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</si>
  <si>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</si>
  <si>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</si>
  <si>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</si>
  <si>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</si>
  <si>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</si>
  <si>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</si>
  <si>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</si>
  <si>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</si>
  <si>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</si>
  <si>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</si>
  <si>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</si>
  <si>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</si>
  <si>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</si>
  <si>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</si>
  <si>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</si>
  <si>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</si>
  <si>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</si>
  <si>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</si>
  <si>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</si>
  <si>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</si>
  <si>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</si>
  <si>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</si>
  <si>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</si>
  <si>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</si>
  <si>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</si>
  <si>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</si>
  <si>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</si>
  <si>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</si>
  <si>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</si>
  <si>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</si>
  <si>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</si>
  <si>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</si>
  <si>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</si>
  <si>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</si>
  <si>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</si>
  <si>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</si>
  <si>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</si>
  <si>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</si>
  <si>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</si>
  <si>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</si>
  <si>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</si>
  <si>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</si>
  <si>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</si>
  <si>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</si>
  <si>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</si>
  <si>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</si>
  <si>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</si>
  <si>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</si>
  <si>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</si>
  <si>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</si>
  <si>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</si>
  <si>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</si>
  <si>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</si>
  <si>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</si>
  <si>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</si>
  <si>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</si>
  <si>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</si>
  <si>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</si>
  <si>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</si>
  <si>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</si>
  <si>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</si>
  <si>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</si>
  <si>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</si>
  <si>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</si>
  <si>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</si>
  <si>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</si>
  <si>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</si>
  <si>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</si>
  <si>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</si>
  <si>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</si>
  <si>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</si>
  <si>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</si>
  <si>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</si>
  <si>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</si>
  <si>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</si>
  <si>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</si>
  <si>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</si>
  <si>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</si>
  <si>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</si>
  <si>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</si>
  <si>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</si>
  <si>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</si>
  <si>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</si>
  <si>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</si>
  <si>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</si>
  <si>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</si>
  <si>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</si>
  <si>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</si>
  <si>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</si>
  <si>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</si>
  <si>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</si>
  <si>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</si>
  <si>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</si>
  <si>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</si>
  <si>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</si>
  <si>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</si>
  <si>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</si>
  <si>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</si>
  <si>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</si>
  <si>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</si>
  <si>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</si>
  <si>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</si>
  <si>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</si>
  <si>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</si>
  <si>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</si>
  <si>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</si>
  <si>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</si>
  <si>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</si>
  <si>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</si>
  <si>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</si>
  <si>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</si>
  <si>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</si>
  <si>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</si>
  <si>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</si>
  <si>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</si>
  <si>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</si>
  <si>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</si>
  <si>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</si>
  <si>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</si>
  <si>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</si>
  <si>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</si>
  <si>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</si>
  <si>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</si>
  <si>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</si>
  <si>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</si>
  <si>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</si>
  <si>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</si>
  <si>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</si>
  <si>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</si>
  <si>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</si>
  <si>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</si>
  <si>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</si>
  <si>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</si>
  <si>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</si>
  <si>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</si>
  <si>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</si>
  <si>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</si>
  <si>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</si>
  <si>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</si>
  <si>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</si>
  <si>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</si>
  <si>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</si>
  <si>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</si>
  <si>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</si>
  <si>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</si>
  <si>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</si>
  <si>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</si>
  <si>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</si>
  <si>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</si>
  <si>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</si>
  <si>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</si>
  <si>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</si>
  <si>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</si>
  <si>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</si>
  <si>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</si>
  <si>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</si>
  <si>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</si>
  <si>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</si>
  <si>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</si>
  <si>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</si>
  <si>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</si>
  <si>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</si>
  <si>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</si>
  <si>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</si>
  <si>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</si>
  <si>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</si>
  <si>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</si>
  <si>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</si>
  <si>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</si>
  <si>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</si>
  <si>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</si>
  <si>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</si>
  <si>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</si>
  <si>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</si>
  <si>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</si>
  <si>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</si>
  <si>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</si>
  <si>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</si>
  <si>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</si>
  <si>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</si>
  <si>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</si>
  <si>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</si>
  <si>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</si>
  <si>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</si>
  <si>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</si>
  <si>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</si>
  <si>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</si>
  <si>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</si>
  <si>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</si>
  <si>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</si>
  <si>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</si>
  <si>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</si>
  <si>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</si>
  <si>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</si>
  <si>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</si>
  <si>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</si>
  <si>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</si>
  <si>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</si>
  <si>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</si>
  <si>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</si>
  <si>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</si>
  <si>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</si>
  <si>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</si>
  <si>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</si>
  <si>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</si>
  <si>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</si>
  <si>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</si>
  <si>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</si>
  <si>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</si>
  <si>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</si>
  <si>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</si>
  <si>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</si>
  <si>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</si>
  <si>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</si>
  <si>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</si>
  <si>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</si>
  <si>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</si>
  <si>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</si>
  <si>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</si>
  <si>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</si>
  <si>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</si>
  <si>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</si>
  <si>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</si>
  <si>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</si>
  <si>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</si>
  <si>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</si>
  <si>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</si>
  <si>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</si>
  <si>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</si>
  <si>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</si>
  <si>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</si>
  <si>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</si>
  <si>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</si>
  <si>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</si>
  <si>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</si>
  <si>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</si>
  <si>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</si>
  <si>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</si>
  <si>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</si>
  <si>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</si>
  <si>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</si>
  <si>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</si>
  <si>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</si>
  <si>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</si>
  <si>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</si>
  <si>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</si>
  <si>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</si>
  <si>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</si>
  <si>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</si>
  <si>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</si>
  <si>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</si>
  <si>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</si>
  <si>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</si>
  <si>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</si>
  <si>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</si>
  <si>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</si>
  <si>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</si>
  <si>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</si>
  <si>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</si>
  <si>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</si>
  <si>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</si>
  <si>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</si>
  <si>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</si>
  <si>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</si>
  <si>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</si>
  <si>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</si>
  <si>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</si>
  <si>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</si>
  <si>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</si>
  <si>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</si>
  <si>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</si>
  <si>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</si>
  <si>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</si>
  <si>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</si>
  <si>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</si>
  <si>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</si>
  <si>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</si>
  <si>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</si>
  <si>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</si>
  <si>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</si>
  <si>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</si>
  <si>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</si>
  <si>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</si>
  <si>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</si>
  <si>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</si>
  <si>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</si>
  <si>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</si>
  <si>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</si>
  <si>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</si>
  <si>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</si>
  <si>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</si>
  <si>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</si>
  <si>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</si>
  <si>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</si>
  <si>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</si>
  <si>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</si>
  <si>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</si>
  <si>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</si>
  <si>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</si>
  <si>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</si>
  <si>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</si>
  <si>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</si>
  <si>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</si>
  <si>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</si>
  <si>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</si>
  <si>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</si>
  <si>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</si>
  <si>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</si>
  <si>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</si>
  <si>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</si>
  <si>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</si>
  <si>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</si>
  <si>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</si>
  <si>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</si>
  <si>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</si>
  <si>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</si>
  <si>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</si>
  <si>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</si>
  <si>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</si>
  <si>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</si>
  <si>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</si>
  <si>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</si>
  <si>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</si>
  <si>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</si>
  <si>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</si>
  <si>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</si>
  <si>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</si>
  <si>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</si>
  <si>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</si>
  <si>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</si>
  <si>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</si>
  <si>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</si>
  <si>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</si>
  <si>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</si>
  <si>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</si>
  <si>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</si>
  <si>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</si>
  <si>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</si>
  <si>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</si>
  <si>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</si>
  <si>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</si>
  <si>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</si>
  <si>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</si>
  <si>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</si>
  <si>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</si>
  <si>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</si>
  <si>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</si>
  <si>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</si>
  <si>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</si>
  <si>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</si>
  <si>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</si>
  <si>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</si>
  <si>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</si>
  <si>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</si>
  <si>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</si>
  <si>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</si>
  <si>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</si>
  <si>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</si>
  <si>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</si>
  <si>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</si>
  <si>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</si>
  <si>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</si>
  <si>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</si>
  <si>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</si>
  <si>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</si>
  <si>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</si>
  <si>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</si>
  <si>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</si>
  <si>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</si>
  <si>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</si>
  <si>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</si>
  <si>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</si>
  <si>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</si>
  <si>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</si>
  <si>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</si>
  <si>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</si>
  <si>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</si>
  <si>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</si>
  <si>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</si>
  <si>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</si>
  <si>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</si>
  <si>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</si>
  <si>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</si>
  <si>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</si>
  <si>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</si>
  <si>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</si>
  <si>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</si>
  <si>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</si>
  <si>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</si>
  <si>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</si>
  <si>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</si>
  <si>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</si>
  <si>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</si>
  <si>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</si>
  <si>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</si>
  <si>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</si>
  <si>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</si>
  <si>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</si>
  <si>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</si>
  <si>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</si>
  <si>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</si>
  <si>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</si>
  <si>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</si>
  <si>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</si>
  <si>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</si>
  <si>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</si>
  <si>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</si>
  <si>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</si>
  <si>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</si>
  <si>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</si>
  <si>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</si>
  <si>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</si>
  <si>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</si>
  <si>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</si>
  <si>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</si>
  <si>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</si>
  <si>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</si>
  <si>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</si>
  <si>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</si>
  <si>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</si>
  <si>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</si>
  <si>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</si>
  <si>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</si>
  <si>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</si>
  <si>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</si>
  <si>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</si>
  <si>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</si>
  <si>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</si>
  <si>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</si>
  <si>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</si>
  <si>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</si>
  <si>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</si>
  <si>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</si>
  <si>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</si>
  <si>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</si>
  <si>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</si>
  <si>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</si>
  <si>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</si>
  <si>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</si>
  <si>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</si>
  <si>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</si>
  <si>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</si>
  <si>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</si>
  <si>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</si>
  <si>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</si>
  <si>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</si>
  <si>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</si>
  <si>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</si>
  <si>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</si>
  <si>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</si>
  <si>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</si>
  <si>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</si>
  <si>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</si>
  <si>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</si>
  <si>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</si>
  <si>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</si>
  <si>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</si>
  <si>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</si>
  <si>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</si>
  <si>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</si>
  <si>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</si>
  <si>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</si>
  <si>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</si>
  <si>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</si>
  <si>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</si>
  <si>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</si>
  <si>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</si>
  <si>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</si>
  <si>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</si>
  <si>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</si>
  <si>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</si>
  <si>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</si>
  <si>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</si>
  <si>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</si>
  <si>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</si>
  <si>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</si>
  <si>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</si>
  <si>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</si>
  <si>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</si>
  <si>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</si>
  <si>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</si>
  <si>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</si>
  <si>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</si>
  <si>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</si>
  <si>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</si>
  <si>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</si>
  <si>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</si>
  <si>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</si>
  <si>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</si>
  <si>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</si>
  <si>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</si>
  <si>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</si>
  <si>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</si>
  <si>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</si>
  <si>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</si>
  <si>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</si>
  <si>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</si>
  <si>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</si>
  <si>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</si>
  <si>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</si>
  <si>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</si>
  <si>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</si>
  <si>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</si>
  <si>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</si>
  <si>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</si>
  <si>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</si>
  <si>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</si>
  <si>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</si>
  <si>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</si>
  <si>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</si>
  <si>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</si>
  <si>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</si>
  <si>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</si>
  <si>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</si>
  <si>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</si>
  <si>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</si>
  <si>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</si>
  <si>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</si>
  <si>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</si>
  <si>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</si>
  <si>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</si>
  <si>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</si>
  <si>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</si>
  <si>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</si>
  <si>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</si>
  <si>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</si>
  <si>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</si>
  <si>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</si>
  <si>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</si>
  <si>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</si>
  <si>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</si>
  <si>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</si>
  <si>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</si>
  <si>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</si>
  <si>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</si>
  <si>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</si>
  <si>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</si>
  <si>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</si>
  <si>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</si>
  <si>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</si>
  <si>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</si>
  <si>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</si>
  <si>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</si>
  <si>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</si>
  <si>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</si>
  <si>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</si>
  <si>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</si>
  <si>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</si>
  <si>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</si>
  <si>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</si>
  <si>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</si>
  <si>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</si>
  <si>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</si>
  <si>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</si>
  <si>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</si>
  <si>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</si>
  <si>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</si>
  <si>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</si>
  <si>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</si>
  <si>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</si>
  <si>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</si>
  <si>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</si>
  <si>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</si>
  <si>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</si>
  <si>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</si>
  <si>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</si>
  <si>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</si>
  <si>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</si>
  <si>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</si>
  <si>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</si>
  <si>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</si>
  <si>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</si>
  <si>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</si>
  <si>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</si>
  <si>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</si>
  <si>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</si>
  <si>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</si>
  <si>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</si>
  <si>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</si>
  <si>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</si>
  <si>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</si>
  <si>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</si>
  <si>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</si>
  <si>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</si>
  <si>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</si>
  <si>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</si>
  <si>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</si>
  <si>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</si>
  <si>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</si>
  <si>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</si>
  <si>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</si>
  <si>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</si>
  <si>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</si>
  <si>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</si>
  <si>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</si>
  <si>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</si>
  <si>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</si>
  <si>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</si>
  <si>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</si>
  <si>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</si>
  <si>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</si>
  <si>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</si>
  <si>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</si>
  <si>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</si>
  <si>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</si>
  <si>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</si>
  <si>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</si>
  <si>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</si>
  <si>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</si>
  <si>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</si>
  <si>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</si>
  <si>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</si>
  <si>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</si>
  <si>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</si>
  <si>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</si>
  <si>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</si>
  <si>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</si>
  <si>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</si>
  <si>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</si>
  <si>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</si>
  <si>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</si>
  <si>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</si>
  <si>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</si>
  <si>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</si>
  <si>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</si>
  <si>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</si>
  <si>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</si>
  <si>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</si>
  <si>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</si>
  <si>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</si>
  <si>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</si>
  <si>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</si>
  <si>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</si>
  <si>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</si>
  <si>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</si>
  <si>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</si>
  <si>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</si>
  <si>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</si>
  <si>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</si>
  <si>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</si>
  <si>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</si>
  <si>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</si>
  <si>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</si>
  <si>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</si>
  <si>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</si>
  <si>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</si>
  <si>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</si>
  <si>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</si>
  <si>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</si>
  <si>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</si>
  <si>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</si>
  <si>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</si>
  <si>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</si>
  <si>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</si>
  <si>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</si>
  <si>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</si>
  <si>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</si>
  <si>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</si>
  <si>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</si>
  <si>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</si>
  <si>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</si>
  <si>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</si>
  <si>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</si>
  <si>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</si>
  <si>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</si>
  <si>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</si>
  <si>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</si>
  <si>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</si>
  <si>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</si>
  <si>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</si>
  <si>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</si>
  <si>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</si>
  <si>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</si>
  <si>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</si>
  <si>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</si>
  <si>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</si>
  <si>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</si>
  <si>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</si>
  <si>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</si>
  <si>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</si>
  <si>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</si>
  <si>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</si>
  <si>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</si>
  <si>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</si>
  <si>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</si>
  <si>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</si>
  <si>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</si>
  <si>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</si>
  <si>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</si>
  <si>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</si>
  <si>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</si>
  <si>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</si>
  <si>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</si>
  <si>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</si>
  <si>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</si>
  <si>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</si>
  <si>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</si>
  <si>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</si>
  <si>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</si>
  <si>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</si>
  <si>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</si>
  <si>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</si>
  <si>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</si>
  <si>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</si>
  <si>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</si>
  <si>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</si>
  <si>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</si>
  <si>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</si>
  <si>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</si>
  <si>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</si>
  <si>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</si>
  <si>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</si>
  <si>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</si>
  <si>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</si>
  <si>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</si>
  <si>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</si>
  <si>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</si>
  <si>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</si>
  <si>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</si>
  <si>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</si>
  <si>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</si>
  <si>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</si>
  <si>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</si>
  <si>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</si>
  <si>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</si>
  <si>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</si>
  <si>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</si>
  <si>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</si>
  <si>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</si>
  <si>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</si>
  <si>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</si>
  <si>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</si>
  <si>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</si>
  <si>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</si>
  <si>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</si>
  <si>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</si>
  <si>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</si>
  <si>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</si>
  <si>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</si>
  <si>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</si>
  <si>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</si>
  <si>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</si>
  <si>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</si>
  <si>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</si>
  <si>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</si>
  <si>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</si>
  <si>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</si>
  <si>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</si>
  <si>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</si>
  <si>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</si>
  <si>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</si>
  <si>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</si>
  <si>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</si>
  <si>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</si>
  <si>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</si>
  <si>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</si>
  <si>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</si>
  <si>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</si>
  <si>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</si>
  <si>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</si>
  <si>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</si>
  <si>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</si>
  <si>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</si>
  <si>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</si>
  <si>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</si>
  <si>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</si>
  <si>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</si>
  <si>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</si>
  <si>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</si>
  <si>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</si>
  <si>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</si>
  <si>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</si>
  <si>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</si>
  <si>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</si>
  <si>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</si>
  <si>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</si>
  <si>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</si>
  <si>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</si>
  <si>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</si>
  <si>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</si>
  <si>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</si>
  <si>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</si>
  <si>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</si>
  <si>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</si>
  <si>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</si>
  <si>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</si>
  <si>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</si>
  <si>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</si>
  <si>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</si>
  <si>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</si>
  <si>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</si>
  <si>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</si>
  <si>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</si>
  <si>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</si>
  <si>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</si>
  <si>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</si>
  <si>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</si>
  <si>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</si>
  <si>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</si>
  <si>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</si>
  <si>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</si>
  <si>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</si>
  <si>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</si>
  <si>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</si>
  <si>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</si>
  <si>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</si>
  <si>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</si>
  <si>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</si>
  <si>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</si>
  <si>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</si>
  <si>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</si>
  <si>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</si>
  <si>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</si>
  <si>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</si>
  <si>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</si>
  <si>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</si>
  <si>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</si>
  <si>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</si>
  <si>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</si>
  <si>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</si>
  <si>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</si>
  <si>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</si>
  <si>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</si>
  <si>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</si>
  <si>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</si>
  <si>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</si>
  <si>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</si>
  <si>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</si>
  <si>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</si>
  <si>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</si>
  <si>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</si>
  <si>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</si>
  <si>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</si>
  <si>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</si>
  <si>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</si>
  <si>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</si>
  <si>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</si>
  <si>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</si>
  <si>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</si>
  <si>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</si>
  <si>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</si>
  <si>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</si>
  <si>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</si>
  <si>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</si>
  <si>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</si>
  <si>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</si>
  <si>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</si>
  <si>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</si>
  <si>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</si>
  <si>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</si>
  <si>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</si>
  <si>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</si>
  <si>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</si>
  <si>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</si>
  <si>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</si>
  <si>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</si>
  <si>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</si>
  <si>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</si>
  <si>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</si>
  <si>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</si>
  <si>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</si>
  <si>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</si>
  <si>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</si>
  <si>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</si>
  <si>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</si>
  <si>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</si>
  <si>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</si>
  <si>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</si>
  <si>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</si>
  <si>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</si>
  <si>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</si>
  <si>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</si>
  <si>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</si>
  <si>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</si>
  <si>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</si>
  <si>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</si>
  <si>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</si>
  <si>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</si>
  <si>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</si>
  <si>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</si>
  <si>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</si>
  <si>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</si>
  <si>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</si>
  <si>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</si>
  <si>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</si>
  <si>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</si>
  <si>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</si>
  <si>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</si>
  <si>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</si>
  <si>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</si>
  <si>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</si>
  <si>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</si>
  <si>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</si>
  <si>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</si>
  <si>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</si>
  <si>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</si>
  <si>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</si>
  <si>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</si>
  <si>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</si>
  <si>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</si>
  <si>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</si>
  <si>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</si>
  <si>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</si>
  <si>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</si>
  <si>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</si>
  <si>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</si>
  <si>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</si>
  <si>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</si>
  <si>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</si>
  <si>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</si>
  <si>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</si>
  <si>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</si>
  <si>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</si>
  <si>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</si>
  <si>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</si>
  <si>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</si>
  <si>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</si>
  <si>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</si>
  <si>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</si>
  <si>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</si>
  <si>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</si>
  <si>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</si>
  <si>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</si>
  <si>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</si>
  <si>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</si>
  <si>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</si>
  <si>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</si>
  <si>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</si>
  <si>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</si>
  <si>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</si>
  <si>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</si>
  <si>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</si>
  <si>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</si>
  <si>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</si>
  <si>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</si>
  <si>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</si>
  <si>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</si>
  <si>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</si>
  <si>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</si>
  <si>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</si>
  <si>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</si>
  <si>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</si>
  <si>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</si>
  <si>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</si>
  <si>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</si>
  <si>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</si>
  <si>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</si>
  <si>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</si>
  <si>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</si>
  <si>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</si>
  <si>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</si>
  <si>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</si>
  <si>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</si>
  <si>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</si>
  <si>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</si>
  <si>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</si>
  <si>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</si>
  <si>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</si>
  <si>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</si>
  <si>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</si>
  <si>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</si>
  <si>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</si>
  <si>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</si>
  <si>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</si>
  <si>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</si>
  <si>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</si>
  <si>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</si>
  <si>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</si>
  <si>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</si>
  <si>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</si>
  <si>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</si>
  <si>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</si>
  <si>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</si>
  <si>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</si>
  <si>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</si>
  <si>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</si>
  <si>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</si>
  <si>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</si>
  <si>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</si>
  <si>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</si>
  <si>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</si>
  <si>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</si>
  <si>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</si>
  <si>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</si>
  <si>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</si>
  <si>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</si>
  <si>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</si>
  <si>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</si>
  <si>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</si>
  <si>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</si>
  <si>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</si>
  <si>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</si>
  <si>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</si>
  <si>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</si>
  <si>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</si>
  <si>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</si>
  <si>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</si>
  <si>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</si>
  <si>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</si>
  <si>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</si>
  <si>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</si>
  <si>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</si>
  <si>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</si>
  <si>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</si>
  <si>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</si>
  <si>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</si>
  <si>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</si>
  <si>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</si>
  <si>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</si>
  <si>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</si>
  <si>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</si>
  <si>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</si>
  <si>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</si>
  <si>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</si>
  <si>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</si>
  <si>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</si>
  <si>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</si>
  <si>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</si>
  <si>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</si>
  <si>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</si>
  <si>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</si>
  <si>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</si>
  <si>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</si>
  <si>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</si>
  <si>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</si>
  <si>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</si>
  <si>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</si>
  <si>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</si>
  <si>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</si>
  <si>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</si>
  <si>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</si>
  <si>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</si>
  <si>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</si>
  <si>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</si>
  <si>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</si>
  <si>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</si>
  <si>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</si>
  <si>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</si>
  <si>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</si>
  <si>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</si>
  <si>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</si>
  <si>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</si>
  <si>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</si>
  <si>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</si>
  <si>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</si>
  <si>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</si>
  <si>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</si>
  <si>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</si>
  <si>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</si>
  <si>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</si>
  <si>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</si>
  <si>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</si>
  <si>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</si>
  <si>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</si>
  <si>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</si>
  <si>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</si>
  <si>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</si>
  <si>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</si>
  <si>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</si>
  <si>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</si>
  <si>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</si>
  <si>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</si>
  <si>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</si>
  <si>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</si>
  <si>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</si>
  <si>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</si>
  <si>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</si>
  <si>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</si>
  <si>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</si>
  <si>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</si>
  <si>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</si>
  <si>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</si>
  <si>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</si>
  <si>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</si>
  <si>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</si>
  <si>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</si>
  <si>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</si>
  <si>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</si>
  <si>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</si>
  <si>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</si>
  <si>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</si>
  <si>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</si>
  <si>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</si>
  <si>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</si>
  <si>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</si>
  <si>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</si>
  <si>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</si>
  <si>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</si>
  <si>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</si>
  <si>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</si>
  <si>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</si>
  <si>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</si>
  <si>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</si>
  <si>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</si>
  <si>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</si>
  <si>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</si>
  <si>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</si>
  <si>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</si>
  <si>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</si>
  <si>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</si>
  <si>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</si>
  <si>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</si>
  <si>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</si>
  <si>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</si>
  <si>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</si>
  <si>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</si>
  <si>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</si>
  <si>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</si>
  <si>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</si>
  <si>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</si>
  <si>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</si>
  <si>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</si>
  <si>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</si>
  <si>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</si>
  <si>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</si>
  <si>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</si>
  <si>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</si>
  <si>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</si>
  <si>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</si>
  <si>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</si>
  <si>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</si>
  <si>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</si>
  <si>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</si>
  <si>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</si>
  <si>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</si>
  <si>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</si>
  <si>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</si>
  <si>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</si>
  <si>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</si>
  <si>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</si>
  <si>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</si>
  <si>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</si>
  <si>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</si>
  <si>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</si>
  <si>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</si>
  <si>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</si>
  <si>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</si>
  <si>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</si>
  <si>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</si>
  <si>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</si>
  <si>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</si>
  <si>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</si>
  <si>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</si>
  <si>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</si>
  <si>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</si>
  <si>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</si>
  <si>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</si>
  <si>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</si>
  <si>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</si>
  <si>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</si>
  <si>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</si>
  <si>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</si>
  <si>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</si>
  <si>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</si>
  <si>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</si>
  <si>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</si>
  <si>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</si>
  <si>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</si>
  <si>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</si>
  <si>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</si>
  <si>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</si>
  <si>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</si>
  <si>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</si>
  <si>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</si>
  <si>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</si>
  <si>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</si>
  <si>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</si>
  <si>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</si>
  <si>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</si>
  <si>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</si>
  <si>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</si>
  <si>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</si>
  <si>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</si>
  <si>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</si>
  <si>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</si>
  <si>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</si>
  <si>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</si>
  <si>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</si>
  <si>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</si>
  <si>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</si>
  <si>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</si>
  <si>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</si>
  <si>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</si>
  <si>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</si>
  <si>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</si>
  <si>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</si>
  <si>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</si>
  <si>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</si>
  <si>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</si>
  <si>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</si>
  <si>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</si>
  <si>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</si>
  <si>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</si>
  <si>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</si>
  <si>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</si>
  <si>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</si>
  <si>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</si>
  <si>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</si>
  <si>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</si>
  <si>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</si>
  <si>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</si>
  <si>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</si>
  <si>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</si>
  <si>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</si>
  <si>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</si>
  <si>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</si>
  <si>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</si>
  <si>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</si>
  <si>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</si>
  <si>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</si>
  <si>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</si>
  <si>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</si>
  <si>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</si>
  <si>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</si>
  <si>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</si>
  <si>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</si>
  <si>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</si>
  <si>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</si>
  <si>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</si>
  <si>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</si>
  <si>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</si>
  <si>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</si>
  <si>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</si>
  <si>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</si>
  <si>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</si>
  <si>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</si>
  <si>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</si>
  <si>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</si>
  <si>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</si>
  <si>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</si>
  <si>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</si>
  <si>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</si>
  <si>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</si>
  <si>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</si>
  <si>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</si>
  <si>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</si>
  <si>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</si>
  <si>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</si>
  <si>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</si>
  <si>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</si>
  <si>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</si>
  <si>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</si>
  <si>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</si>
  <si>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</si>
  <si>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</si>
  <si>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</si>
  <si>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</si>
  <si>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</si>
  <si>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</si>
  <si>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</si>
  <si>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</si>
  <si>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</si>
  <si>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</si>
  <si>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</si>
  <si>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</si>
  <si>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</si>
  <si>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</si>
  <si>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</si>
  <si>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</si>
  <si>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</si>
  <si>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</si>
  <si>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</si>
  <si>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</si>
  <si>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</si>
  <si>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</si>
  <si>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</si>
  <si>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</si>
  <si>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</si>
  <si>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</si>
  <si>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</si>
  <si>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</si>
  <si>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</si>
  <si>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</si>
  <si>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</si>
  <si>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</si>
  <si>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</si>
  <si>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</si>
  <si>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</si>
  <si>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</si>
  <si>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</si>
  <si>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</si>
  <si>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</si>
  <si>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</si>
  <si>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</si>
  <si>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</si>
  <si>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</si>
  <si>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</si>
  <si>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</si>
  <si>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</si>
  <si>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</si>
  <si>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</si>
  <si>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</si>
  <si>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</si>
  <si>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</si>
  <si>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</si>
  <si>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</si>
  <si>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</si>
  <si>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</si>
  <si>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</si>
  <si>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</si>
  <si>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</si>
  <si>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</si>
  <si>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</si>
  <si>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</si>
  <si>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</si>
  <si>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</si>
  <si>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</si>
  <si>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</si>
  <si>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</si>
  <si>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</si>
  <si>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</si>
  <si>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</si>
  <si>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</si>
  <si>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</si>
  <si>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</si>
  <si>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</si>
  <si>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</si>
  <si>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</si>
  <si>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</si>
  <si>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</si>
  <si>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</si>
  <si>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</si>
  <si>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</si>
  <si>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</si>
  <si>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</si>
  <si>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</si>
  <si>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</si>
  <si>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</si>
  <si>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</si>
  <si>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</si>
  <si>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</si>
  <si>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</si>
  <si>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</si>
  <si>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</si>
  <si>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</si>
  <si>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</si>
  <si>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</si>
  <si>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</si>
  <si>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</si>
  <si>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</si>
  <si>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</si>
  <si>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</si>
  <si>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</si>
  <si>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</si>
  <si>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</si>
  <si>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</si>
  <si>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</si>
  <si>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</si>
  <si>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</si>
  <si>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</si>
  <si>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</si>
  <si>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</si>
  <si>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</si>
  <si>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</si>
  <si>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</si>
  <si>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</si>
  <si>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</si>
  <si>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</si>
  <si>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</si>
  <si>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</si>
  <si>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</si>
  <si>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</si>
  <si>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</si>
  <si>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</si>
  <si>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</si>
  <si>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</si>
  <si>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</si>
  <si>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</si>
  <si>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</si>
  <si>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</si>
  <si>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</si>
  <si>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</si>
  <si>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</si>
  <si>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</si>
  <si>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</si>
  <si>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</si>
  <si>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</si>
  <si>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</si>
  <si>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</si>
  <si>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</si>
  <si>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</si>
  <si>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</si>
  <si>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</si>
  <si>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</si>
  <si>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</si>
  <si>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</si>
  <si>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</si>
  <si>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</si>
  <si>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</si>
  <si>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</si>
  <si>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</si>
  <si>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</si>
  <si>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</si>
  <si>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</si>
  <si>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</si>
  <si>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</si>
  <si>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</si>
  <si>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</si>
  <si>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</si>
  <si>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</si>
  <si>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</si>
  <si>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</si>
  <si>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</si>
  <si>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</si>
  <si>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</si>
  <si>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</si>
  <si>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</si>
  <si>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</si>
  <si>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</si>
  <si>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</si>
  <si>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</si>
  <si>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</si>
  <si>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</si>
  <si>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</si>
  <si>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</si>
  <si>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</si>
  <si>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</si>
  <si>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</si>
  <si>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</si>
  <si>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</si>
  <si>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</si>
  <si>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</si>
  <si>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</si>
  <si>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</si>
  <si>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</si>
  <si>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</si>
  <si>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</si>
  <si>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</si>
  <si>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</si>
  <si>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</si>
  <si>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</si>
  <si>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</si>
  <si>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</si>
  <si>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</si>
  <si>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</si>
  <si>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</si>
  <si>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</si>
  <si>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</si>
  <si>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</si>
  <si>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</si>
  <si>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</si>
  <si>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</si>
  <si>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</si>
  <si>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</si>
  <si>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</si>
  <si>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</si>
  <si>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</si>
  <si>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</si>
  <si>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</si>
  <si>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</si>
  <si>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</si>
  <si>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</si>
  <si>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</si>
  <si>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</si>
  <si>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</si>
  <si>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</si>
  <si>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</si>
  <si>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</si>
  <si>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</si>
  <si>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</si>
  <si>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</si>
  <si>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</si>
  <si>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</si>
  <si>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</si>
  <si>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</si>
  <si>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</si>
  <si>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</si>
  <si>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</si>
  <si>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</si>
  <si>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</si>
  <si>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</si>
  <si>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</si>
  <si>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</si>
  <si>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</si>
  <si>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</si>
  <si>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</si>
  <si>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</si>
  <si>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</si>
  <si>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</si>
  <si>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</si>
  <si>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</si>
  <si>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</si>
  <si>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</si>
  <si>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</si>
  <si>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</si>
  <si>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</si>
  <si>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</si>
  <si>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</si>
  <si>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</si>
  <si>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</si>
  <si>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</si>
  <si>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</si>
  <si>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</si>
  <si>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</si>
  <si>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</si>
  <si>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</si>
  <si>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</si>
  <si>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</si>
  <si>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</si>
  <si>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</si>
  <si>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</si>
  <si>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</si>
  <si>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</si>
  <si>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</si>
  <si>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</si>
  <si>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</si>
  <si>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</si>
  <si>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</si>
  <si>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</si>
  <si>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</si>
  <si>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</si>
  <si>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</si>
  <si>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</si>
  <si>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</si>
  <si>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</si>
  <si>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</si>
  <si>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</si>
  <si>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</si>
  <si>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</si>
  <si>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</si>
  <si>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</si>
  <si>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</si>
  <si>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</si>
  <si>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</si>
  <si>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</si>
  <si>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</si>
  <si>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</si>
  <si>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</si>
  <si>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</si>
  <si>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</si>
  <si>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</si>
  <si>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</si>
  <si>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</si>
  <si>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</si>
  <si>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</si>
  <si>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</si>
  <si>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</si>
  <si>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</si>
  <si>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</si>
  <si>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</si>
  <si>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</si>
  <si>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</si>
  <si>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</si>
  <si>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</si>
  <si>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</si>
  <si>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</si>
  <si>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</si>
  <si>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</si>
  <si>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</si>
  <si>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</si>
  <si>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</si>
  <si>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</si>
  <si>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</si>
  <si>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</si>
  <si>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</si>
  <si>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</si>
  <si>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</si>
  <si>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</si>
  <si>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</si>
  <si>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</si>
  <si>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</si>
  <si>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</si>
  <si>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</si>
  <si>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</si>
  <si>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</si>
  <si>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</si>
  <si>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</si>
  <si>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</si>
  <si>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</si>
  <si>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</si>
  <si>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</si>
  <si>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</si>
  <si>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</si>
  <si>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</si>
  <si>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</si>
  <si>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</si>
  <si>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</si>
  <si>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</si>
  <si>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</si>
  <si>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</si>
  <si>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</si>
  <si>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</si>
  <si>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</si>
  <si>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</si>
  <si>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</si>
  <si>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</si>
  <si>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</si>
  <si>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</si>
  <si>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</si>
  <si>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</si>
  <si>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</si>
  <si>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</si>
  <si>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</si>
  <si>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</si>
  <si>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</si>
  <si>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</si>
  <si>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</si>
  <si>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</si>
  <si>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</si>
  <si>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</si>
  <si>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</si>
  <si>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</si>
  <si>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</si>
  <si>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</si>
  <si>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</si>
  <si>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</si>
  <si>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</si>
  <si>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</si>
  <si>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</si>
  <si>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</si>
  <si>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</si>
  <si>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</si>
  <si>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</si>
  <si>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</si>
  <si>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</si>
  <si>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</si>
  <si>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</si>
  <si>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</si>
  <si>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</si>
  <si>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</si>
  <si>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</si>
  <si>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</si>
  <si>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</si>
  <si>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</si>
  <si>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</si>
  <si>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</si>
  <si>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</si>
  <si>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</si>
  <si>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</si>
  <si>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</si>
  <si>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</si>
  <si>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</si>
  <si>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</si>
  <si>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</si>
  <si>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</si>
  <si>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</si>
  <si>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</si>
  <si>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</si>
  <si>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</si>
  <si>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</si>
  <si>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</si>
  <si>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</si>
  <si>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</si>
  <si>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</si>
  <si>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</si>
  <si>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</si>
  <si>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</si>
  <si>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</si>
  <si>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</si>
  <si>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</si>
  <si>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</si>
  <si>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</si>
  <si>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</si>
  <si>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</si>
  <si>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</si>
  <si>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</si>
  <si>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</si>
  <si>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</si>
  <si>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</si>
  <si>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</si>
  <si>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</si>
  <si>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</si>
  <si>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</si>
  <si>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</si>
  <si>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</si>
  <si>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</si>
  <si>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</si>
  <si>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</si>
  <si>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</si>
  <si>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</si>
  <si>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</si>
  <si>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</si>
  <si>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</si>
  <si>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</si>
  <si>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</si>
  <si>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</si>
  <si>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</si>
  <si>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</si>
  <si>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</si>
  <si>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</si>
  <si>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</si>
  <si>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</si>
  <si>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</si>
  <si>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</si>
  <si>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</si>
  <si>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</si>
  <si>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</si>
  <si>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</si>
  <si>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</si>
  <si>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</si>
  <si>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</si>
  <si>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</si>
  <si>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</si>
  <si>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</si>
  <si>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</si>
  <si>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</si>
  <si>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</si>
  <si>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</si>
  <si>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</si>
  <si>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</si>
  <si>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</si>
  <si>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</si>
  <si>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</si>
  <si>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</si>
  <si>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</si>
  <si>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</si>
  <si>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</si>
  <si>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</si>
  <si>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</si>
  <si>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</si>
  <si>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</si>
  <si>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</si>
  <si>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</si>
  <si>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</si>
  <si>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</si>
  <si>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</si>
  <si>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</si>
  <si>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</si>
  <si>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</si>
  <si>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</si>
  <si>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</si>
  <si>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</si>
  <si>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</si>
  <si>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</si>
  <si>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</si>
  <si>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</si>
  <si>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</si>
  <si>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</si>
  <si>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</si>
  <si>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</si>
  <si>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</si>
  <si>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</si>
  <si>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</si>
  <si>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</si>
  <si>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</si>
  <si>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</si>
  <si>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</si>
  <si>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</si>
  <si>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</si>
  <si>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</si>
  <si>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</si>
  <si>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</si>
  <si>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</si>
  <si>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</si>
  <si>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</si>
  <si>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</si>
  <si>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</si>
  <si>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</si>
  <si>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</si>
  <si>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</si>
  <si>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</si>
  <si>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</si>
  <si>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</si>
  <si>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</si>
  <si>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</si>
  <si>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</si>
  <si>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</si>
  <si>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</si>
  <si>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</si>
  <si>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</si>
  <si>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</si>
  <si>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</si>
  <si>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</si>
  <si>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</si>
  <si>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</si>
  <si>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</si>
  <si>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</si>
  <si>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</si>
  <si>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</si>
  <si>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</si>
  <si>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</si>
  <si>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</si>
  <si>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</si>
  <si>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</si>
  <si>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</si>
  <si>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</si>
  <si>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</si>
  <si>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</si>
  <si>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</si>
  <si>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</si>
  <si>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</si>
  <si>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</si>
  <si>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</si>
  <si>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</si>
  <si>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</si>
  <si>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</si>
  <si>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</si>
  <si>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</si>
  <si>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</si>
  <si>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</si>
  <si>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</si>
  <si>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</si>
  <si>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</si>
  <si>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</si>
  <si>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</si>
  <si>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</si>
  <si>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</si>
  <si>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</si>
  <si>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</si>
  <si>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</si>
  <si>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</si>
  <si>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</si>
  <si>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</si>
  <si>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</si>
  <si>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</si>
  <si>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</si>
  <si>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</si>
  <si>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</si>
  <si>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</si>
  <si>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</si>
  <si>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</si>
  <si>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</si>
  <si>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</si>
  <si>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</si>
  <si>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</si>
  <si>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</si>
  <si>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</si>
  <si>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</si>
  <si>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</si>
  <si>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</si>
  <si>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</si>
  <si>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</si>
  <si>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</si>
  <si>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</si>
  <si>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</si>
  <si>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</si>
  <si>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</si>
  <si>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</si>
  <si>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</si>
  <si>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</si>
  <si>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</si>
  <si>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</si>
  <si>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</si>
  <si>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</si>
  <si>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</si>
  <si>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</si>
  <si>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</si>
  <si>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</si>
  <si>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</si>
  <si>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</si>
  <si>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</si>
  <si>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</si>
  <si>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</si>
  <si>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</si>
  <si>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</si>
  <si>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</si>
  <si>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</si>
  <si>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</si>
  <si>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</si>
  <si>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</si>
  <si>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</si>
  <si>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</si>
  <si>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</si>
  <si>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</si>
  <si>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</si>
  <si>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</si>
  <si>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</si>
  <si>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</si>
  <si>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</si>
  <si>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</si>
  <si>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</si>
  <si>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</si>
  <si>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</si>
  <si>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</si>
  <si>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</si>
  <si>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</si>
  <si>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</si>
  <si>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</si>
  <si>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</si>
  <si>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</si>
  <si>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</si>
  <si>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</si>
  <si>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</si>
  <si>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</si>
  <si>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</si>
  <si>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</si>
  <si>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</si>
  <si>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</si>
  <si>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</si>
  <si>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</si>
  <si>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</si>
  <si>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</si>
  <si>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</si>
  <si>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</si>
  <si>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</si>
  <si>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</si>
  <si>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</si>
  <si>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</si>
  <si>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</si>
  <si>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</si>
  <si>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</si>
  <si>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</si>
  <si>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</si>
  <si>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</si>
  <si>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</si>
  <si>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</si>
  <si>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</si>
  <si>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</si>
  <si>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</si>
  <si>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</si>
  <si>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</si>
  <si>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</si>
  <si>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</si>
  <si>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</si>
  <si>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</si>
  <si>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</si>
  <si>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</si>
  <si>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</si>
  <si>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</si>
  <si>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</si>
  <si>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</si>
  <si>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</si>
  <si>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</si>
  <si>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</si>
  <si>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</si>
  <si>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</si>
  <si>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</si>
  <si>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</si>
  <si>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</si>
  <si>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</si>
  <si>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</si>
  <si>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</si>
  <si>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</si>
  <si>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</si>
  <si>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</si>
  <si>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</si>
  <si>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</si>
  <si>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</si>
  <si>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</si>
  <si>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</si>
  <si>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</si>
  <si>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</si>
  <si>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</si>
  <si>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</si>
  <si>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</si>
  <si>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</si>
  <si>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</si>
  <si>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</si>
  <si>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</si>
  <si>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</si>
  <si>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</si>
  <si>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</si>
  <si>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</si>
  <si>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</si>
  <si>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</si>
  <si>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</si>
  <si>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</si>
  <si>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</si>
  <si>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</si>
  <si>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</si>
  <si>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</si>
  <si>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</si>
  <si>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</si>
  <si>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</si>
  <si>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</si>
  <si>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</si>
  <si>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</si>
  <si>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</si>
  <si>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</si>
  <si>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</si>
  <si>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</si>
  <si>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</si>
  <si>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</si>
  <si>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</si>
  <si>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</si>
  <si>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</si>
  <si>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</si>
  <si>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</si>
  <si>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</si>
  <si>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</si>
  <si>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</si>
  <si>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</si>
  <si>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</si>
  <si>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</si>
  <si>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</si>
  <si>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</si>
  <si>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</si>
  <si>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</si>
  <si>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</si>
  <si>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</si>
  <si>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</si>
  <si>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</si>
  <si>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</si>
  <si>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</si>
  <si>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</si>
  <si>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</si>
  <si>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</si>
  <si>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</si>
  <si>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</si>
  <si>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</si>
  <si>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</si>
  <si>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</si>
  <si>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</si>
  <si>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</si>
  <si>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</si>
  <si>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</si>
  <si>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</si>
  <si>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</si>
  <si>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</si>
  <si>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</si>
  <si>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</si>
  <si>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</si>
  <si>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</si>
  <si>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</si>
  <si>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</si>
  <si>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</si>
  <si>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</si>
  <si>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</si>
  <si>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</si>
  <si>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</si>
  <si>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</si>
  <si>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</si>
  <si>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</si>
  <si>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</si>
  <si>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</si>
  <si>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</si>
  <si>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</si>
  <si>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</si>
  <si>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</si>
  <si>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</si>
  <si>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</si>
  <si>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</si>
  <si>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</si>
  <si>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</si>
  <si>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</si>
  <si>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</si>
  <si>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</si>
  <si>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</si>
  <si>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</si>
  <si>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</si>
  <si>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</si>
  <si>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</si>
  <si>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</si>
  <si>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</si>
  <si>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</si>
  <si>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</si>
  <si>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</si>
  <si>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</si>
  <si>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</si>
  <si>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</si>
  <si>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</si>
  <si>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</si>
  <si>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</si>
  <si>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</si>
  <si>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</si>
  <si>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</si>
  <si>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</si>
  <si>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</si>
  <si>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</si>
  <si>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</si>
  <si>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</si>
  <si>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</si>
  <si>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</si>
  <si>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</si>
  <si>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</si>
  <si>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</si>
  <si>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</si>
  <si>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</si>
  <si>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</si>
  <si>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</si>
  <si>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</si>
  <si>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</si>
  <si>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</si>
  <si>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</si>
  <si>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</si>
  <si>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</si>
  <si>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</si>
  <si>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</si>
  <si>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</si>
  <si>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</si>
  <si>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</si>
  <si>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</si>
  <si>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</si>
  <si>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</si>
  <si>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</si>
  <si>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</si>
  <si>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</si>
  <si>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</si>
  <si>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</si>
  <si>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</si>
  <si>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</si>
  <si>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</si>
  <si>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</si>
  <si>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</si>
  <si>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</si>
  <si>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</si>
  <si>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</si>
  <si>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</si>
  <si>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</si>
  <si>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</si>
  <si>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</si>
  <si>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</si>
  <si>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</si>
  <si>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</si>
  <si>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</si>
  <si>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</si>
  <si>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</si>
  <si>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</si>
  <si>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</si>
  <si>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</si>
  <si>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</si>
  <si>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</si>
  <si>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</si>
  <si>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</si>
  <si>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</si>
  <si>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</si>
  <si>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</si>
  <si>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</si>
  <si>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</si>
  <si>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</si>
  <si>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</si>
  <si>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</si>
  <si>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</si>
  <si>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</si>
  <si>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</si>
  <si>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</si>
  <si>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</si>
  <si>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</si>
  <si>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</si>
  <si>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</si>
  <si>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</si>
  <si>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</si>
  <si>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</si>
  <si>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</si>
  <si>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</si>
  <si>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</si>
  <si>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</si>
  <si>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</si>
  <si>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</si>
  <si>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</si>
  <si>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</si>
  <si>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</si>
  <si>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</si>
  <si>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</si>
  <si>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</si>
  <si>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</si>
  <si>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</si>
  <si>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</si>
  <si>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</si>
  <si>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</si>
  <si>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</si>
  <si>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</si>
  <si>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</si>
  <si>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</si>
  <si>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</si>
  <si>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</si>
  <si>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</si>
  <si>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</si>
  <si>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</si>
  <si>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</si>
  <si>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</si>
  <si>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</si>
  <si>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</si>
  <si>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</si>
  <si>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</si>
  <si>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</si>
  <si>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</si>
  <si>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</si>
  <si>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</si>
  <si>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</si>
  <si>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</si>
  <si>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</si>
  <si>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</si>
  <si>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</si>
  <si>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</si>
  <si>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</si>
  <si>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</si>
  <si>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</si>
  <si>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</si>
  <si>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</si>
  <si>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</si>
  <si>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</si>
  <si>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</si>
  <si>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</si>
  <si>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</si>
  <si>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</si>
  <si>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</si>
  <si>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</si>
  <si>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</si>
  <si>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</si>
  <si>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</si>
  <si>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</si>
  <si>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</si>
  <si>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</si>
  <si>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</si>
  <si>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</si>
  <si>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</si>
  <si>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</si>
  <si>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</si>
  <si>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</si>
  <si>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</si>
  <si>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</si>
  <si>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</si>
  <si>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</si>
  <si>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</si>
  <si>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</si>
  <si>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</si>
  <si>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</si>
  <si>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</si>
  <si>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</si>
  <si>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</si>
  <si>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</si>
  <si>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</si>
  <si>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</si>
  <si>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</si>
  <si>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</si>
  <si>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</si>
  <si>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</si>
  <si>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</si>
  <si>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</si>
  <si>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</si>
  <si>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</si>
  <si>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</si>
  <si>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</si>
  <si>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</si>
  <si>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</si>
  <si>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</si>
  <si>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</si>
  <si>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</si>
  <si>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</si>
  <si>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</si>
  <si>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</si>
  <si>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</si>
  <si>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</si>
  <si>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</si>
  <si>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</si>
  <si>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</si>
  <si>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</si>
  <si>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</si>
  <si>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</si>
  <si>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</si>
  <si>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</si>
  <si>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</si>
  <si>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</si>
  <si>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</si>
  <si>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</si>
  <si>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</si>
  <si>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</si>
  <si>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</si>
  <si>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</si>
  <si>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</si>
  <si>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</si>
  <si>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</si>
  <si>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</si>
  <si>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</si>
  <si>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</si>
  <si>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</si>
  <si>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</si>
  <si>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</si>
  <si>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</si>
  <si>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</si>
  <si>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</si>
  <si>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</si>
  <si>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</si>
  <si>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</si>
  <si>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</si>
  <si>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</si>
  <si>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</si>
  <si>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</si>
  <si>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</si>
  <si>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</si>
  <si>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</si>
  <si>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</si>
  <si>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</si>
  <si>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</si>
  <si>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</si>
  <si>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</si>
  <si>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</si>
  <si>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</si>
  <si>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</si>
  <si>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</si>
  <si>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</si>
  <si>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</si>
  <si>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</si>
  <si>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</si>
  <si>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</si>
  <si>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</si>
  <si>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</si>
  <si>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</si>
  <si>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</si>
  <si>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</si>
  <si>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</si>
  <si>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</si>
  <si>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</si>
  <si>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</si>
  <si>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</si>
  <si>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</si>
  <si>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</si>
  <si>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</si>
  <si>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</si>
  <si>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</si>
  <si>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</si>
  <si>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</si>
  <si>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</si>
  <si>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</si>
  <si>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</si>
  <si>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</si>
  <si>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</si>
  <si>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</si>
  <si>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</si>
  <si>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</si>
  <si>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</si>
  <si>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</si>
  <si>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</si>
  <si>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</si>
  <si>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</si>
  <si>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</si>
  <si>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</si>
  <si>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</si>
  <si>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</si>
  <si>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</si>
  <si>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</si>
  <si>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</si>
  <si>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</si>
  <si>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</si>
  <si>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</si>
  <si>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</si>
  <si>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</si>
  <si>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</si>
  <si>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</si>
  <si>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</si>
  <si>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</si>
  <si>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</si>
  <si>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</si>
  <si>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</si>
  <si>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</si>
  <si>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</si>
  <si>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</si>
  <si>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</si>
  <si>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</si>
  <si>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</si>
  <si>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</si>
  <si>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</si>
  <si>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</si>
  <si>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</si>
  <si>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</si>
  <si>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</si>
  <si>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</si>
  <si>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</si>
  <si>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</si>
  <si>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</si>
  <si>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</si>
  <si>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</si>
  <si>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</si>
  <si>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</si>
  <si>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</si>
  <si>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</si>
  <si>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</si>
  <si>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</si>
  <si>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</si>
  <si>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</si>
  <si>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</si>
  <si>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</si>
  <si>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</si>
  <si>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</si>
  <si>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</si>
  <si>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</si>
  <si>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</si>
  <si>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</si>
  <si>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</si>
  <si>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</si>
  <si>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</si>
  <si>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</si>
  <si>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</si>
  <si>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</si>
  <si>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</si>
  <si>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</si>
  <si>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</si>
  <si>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</si>
  <si>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</si>
  <si>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</si>
  <si>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</si>
  <si>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</si>
  <si>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</si>
  <si>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</si>
  <si>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</si>
  <si>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</si>
  <si>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</si>
  <si>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</si>
  <si>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</si>
  <si>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</si>
  <si>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</si>
  <si>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</si>
  <si>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</si>
  <si>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</si>
  <si>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</si>
  <si>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</si>
  <si>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</si>
  <si>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</si>
  <si>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</si>
  <si>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</si>
  <si>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</si>
  <si>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</si>
  <si>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</si>
  <si>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</si>
  <si>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</si>
  <si>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</si>
  <si>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</si>
  <si>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</si>
  <si>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</si>
  <si>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</si>
  <si>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</si>
  <si>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</si>
  <si>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</si>
  <si>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</si>
  <si>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</si>
  <si>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</si>
  <si>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</si>
  <si>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</si>
  <si>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</si>
  <si>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</si>
  <si>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</si>
  <si>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</si>
  <si>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</si>
  <si>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</si>
  <si>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</si>
  <si>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</si>
  <si>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</si>
  <si>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</si>
  <si>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</si>
  <si>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</si>
  <si>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</si>
  <si>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</si>
  <si>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</si>
  <si>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</si>
  <si>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</si>
  <si>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</si>
  <si>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</si>
  <si>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</si>
  <si>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</si>
  <si>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</si>
  <si>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</si>
  <si>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</si>
  <si>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</si>
  <si>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</si>
  <si>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</si>
  <si>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</si>
  <si>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</si>
  <si>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</si>
  <si>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</si>
  <si>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</si>
  <si>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</si>
  <si>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</si>
  <si>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</si>
  <si>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</si>
  <si>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</si>
  <si>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</si>
  <si>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</si>
  <si>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</si>
  <si>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</si>
  <si>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</si>
  <si>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</si>
  <si>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</si>
  <si>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</si>
  <si>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</si>
  <si>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</si>
  <si>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</si>
  <si>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</si>
  <si>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</si>
  <si>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</si>
  <si>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</si>
  <si>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</si>
  <si>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</si>
  <si>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</si>
  <si>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</si>
  <si>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</si>
  <si>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</si>
  <si>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</si>
  <si>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</si>
  <si>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</si>
  <si>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</si>
  <si>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</si>
  <si>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</si>
  <si>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</si>
  <si>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</si>
  <si>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</si>
  <si>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</si>
  <si>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</si>
  <si>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</si>
  <si>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</si>
  <si>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</si>
  <si>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</si>
  <si>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</si>
  <si>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</si>
  <si>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</si>
  <si>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</si>
  <si>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</si>
  <si>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</si>
  <si>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</si>
  <si>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</si>
  <si>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</si>
  <si>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</si>
  <si>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</si>
  <si>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</si>
  <si>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</si>
  <si>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</si>
  <si>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</si>
  <si>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</si>
  <si>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</si>
  <si>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</si>
  <si>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</si>
  <si>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</si>
  <si>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</si>
  <si>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</si>
  <si>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</si>
  <si>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</si>
  <si>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</si>
  <si>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</si>
  <si>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</si>
  <si>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</si>
  <si>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</si>
  <si>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</si>
  <si>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</si>
  <si>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</si>
  <si>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</si>
  <si>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</si>
  <si>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</si>
  <si>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</si>
  <si>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</si>
  <si>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</si>
  <si>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</si>
  <si>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</si>
  <si>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</si>
  <si>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</si>
  <si>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</si>
  <si>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</si>
  <si>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</si>
  <si>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</si>
  <si>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</si>
  <si>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</si>
  <si>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</si>
  <si>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</si>
  <si>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</si>
  <si>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</si>
  <si>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</si>
  <si>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</si>
  <si>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</si>
  <si>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</si>
  <si>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</si>
  <si>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</si>
  <si>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</si>
  <si>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</si>
  <si>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</si>
  <si>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</si>
  <si>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</si>
  <si>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</si>
  <si>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</si>
  <si>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</si>
  <si>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</si>
  <si>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</si>
  <si>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</si>
  <si>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</si>
  <si>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</si>
  <si>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</si>
  <si>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</si>
  <si>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</si>
  <si>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</si>
  <si>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</si>
  <si>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</si>
  <si>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</si>
  <si>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</si>
  <si>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</si>
  <si>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</si>
  <si>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</si>
  <si>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</si>
  <si>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</si>
  <si>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</si>
  <si>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</si>
  <si>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</si>
  <si>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</si>
  <si>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</si>
  <si>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</si>
  <si>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</si>
  <si>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</si>
  <si>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</si>
  <si>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</si>
  <si>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</si>
  <si>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</si>
  <si>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</si>
  <si>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</si>
  <si>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</si>
  <si>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</si>
  <si>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</si>
  <si>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</si>
  <si>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</si>
  <si>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</si>
  <si>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</si>
  <si>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</si>
  <si>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</si>
  <si>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</si>
  <si>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</si>
  <si>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</si>
  <si>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</si>
  <si>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</si>
  <si>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</si>
  <si>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</si>
  <si>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</si>
  <si>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</si>
  <si>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</si>
  <si>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</si>
  <si>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</si>
  <si>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</si>
  <si>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</si>
  <si>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</si>
  <si>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</si>
  <si>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</si>
  <si>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</si>
  <si>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</si>
  <si>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</si>
  <si>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</si>
  <si>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</si>
  <si>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</si>
  <si>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</si>
  <si>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</si>
  <si>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</si>
  <si>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</si>
  <si>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</si>
  <si>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</si>
  <si>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</si>
  <si>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</si>
  <si>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</si>
  <si>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</si>
  <si>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</si>
  <si>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</si>
  <si>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</si>
  <si>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</si>
  <si>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</si>
  <si>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</si>
  <si>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</si>
  <si>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</si>
  <si>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</si>
  <si>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</si>
  <si>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</si>
  <si>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</si>
  <si>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</si>
  <si>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</si>
  <si>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</si>
  <si>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</si>
  <si>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</si>
  <si>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</si>
  <si>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</si>
  <si>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</si>
  <si>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</si>
  <si>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</si>
  <si>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</si>
  <si>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</si>
  <si>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</si>
  <si>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</si>
  <si>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</si>
  <si>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</si>
  <si>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</si>
  <si>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</si>
  <si>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</si>
  <si>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</si>
  <si>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</si>
  <si>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</si>
  <si>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</si>
  <si>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</si>
  <si>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</si>
  <si>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</si>
  <si>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</si>
  <si>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</si>
  <si>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</si>
  <si>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</si>
  <si>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</si>
  <si>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</si>
  <si>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</si>
  <si>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</si>
  <si>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</si>
  <si>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</si>
  <si>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</si>
  <si>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</si>
  <si>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</si>
  <si>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</si>
  <si>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</si>
  <si>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</si>
  <si>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</si>
  <si>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</si>
  <si>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</si>
  <si>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</si>
  <si>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</si>
  <si>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</si>
  <si>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</si>
  <si>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</si>
  <si>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</si>
  <si>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</si>
  <si>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</si>
  <si>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</si>
  <si>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</si>
  <si>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</si>
  <si>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</si>
  <si>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</si>
  <si>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</si>
  <si>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</si>
  <si>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</si>
  <si>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</si>
  <si>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</si>
  <si>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</si>
  <si>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</si>
  <si>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</si>
  <si>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</si>
  <si>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</si>
  <si>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</si>
  <si>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</si>
  <si>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</si>
  <si>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</si>
  <si>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</si>
  <si>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</si>
  <si>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</si>
  <si>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</si>
  <si>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</si>
  <si>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</si>
  <si>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</si>
  <si>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</si>
  <si>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</si>
  <si>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</si>
  <si>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</si>
  <si>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</si>
  <si>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</si>
  <si>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</si>
  <si>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</si>
  <si>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</si>
  <si>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</si>
  <si>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</si>
  <si>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</si>
  <si>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</si>
  <si>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</si>
  <si>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</si>
  <si>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</si>
  <si>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</si>
  <si>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</si>
  <si>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</si>
  <si>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</si>
  <si>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</si>
  <si>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</si>
  <si>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</si>
  <si>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</si>
  <si>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</si>
  <si>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</si>
  <si>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</si>
  <si>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</si>
  <si>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</si>
  <si>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</si>
  <si>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</si>
  <si>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</si>
  <si>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</si>
  <si>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</si>
  <si>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</si>
  <si>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</si>
  <si>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</si>
  <si>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</si>
  <si>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</si>
  <si>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</si>
  <si>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</si>
  <si>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</si>
  <si>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</si>
  <si>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</si>
  <si>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</si>
  <si>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</si>
  <si>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</si>
  <si>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</si>
  <si>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</si>
  <si>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</si>
  <si>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</si>
  <si>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</si>
  <si>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</si>
  <si>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</si>
  <si>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</si>
  <si>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</si>
  <si>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</si>
  <si>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</si>
  <si>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</si>
  <si>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</si>
  <si>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</si>
  <si>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</si>
  <si>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</si>
  <si>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</si>
  <si>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</si>
  <si>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</si>
  <si>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</si>
  <si>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</si>
  <si>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</si>
  <si>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</si>
  <si>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</si>
  <si>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</si>
  <si>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</si>
  <si>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</si>
  <si>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</si>
  <si>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</si>
  <si>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</si>
  <si>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</si>
  <si>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</si>
  <si>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</si>
  <si>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</si>
  <si>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</si>
  <si>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</si>
  <si>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</si>
  <si>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</si>
  <si>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</si>
  <si>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</si>
  <si>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</si>
  <si>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</si>
  <si>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</si>
  <si>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</si>
  <si>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</si>
  <si>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</si>
  <si>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</si>
  <si>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</si>
  <si>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</si>
  <si>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</si>
  <si>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</si>
  <si>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</si>
  <si>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</si>
  <si>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</si>
  <si>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</si>
  <si>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</si>
  <si>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</si>
  <si>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</si>
  <si>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</si>
  <si>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</si>
  <si>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</si>
  <si>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</si>
  <si>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</si>
  <si>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</si>
  <si>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</si>
  <si>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</si>
  <si>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</si>
  <si>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</si>
  <si>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</si>
  <si>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</si>
  <si>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</si>
  <si>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</si>
  <si>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</si>
  <si>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</si>
  <si>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</si>
  <si>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</si>
  <si>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</si>
  <si>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</si>
  <si>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</si>
  <si>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</si>
  <si>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</si>
  <si>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</si>
  <si>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</si>
  <si>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</si>
  <si>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</si>
  <si>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</si>
  <si>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</si>
  <si>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</si>
  <si>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</si>
  <si>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</si>
  <si>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</si>
  <si>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</si>
  <si>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</si>
  <si>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</si>
  <si>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</si>
  <si>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</si>
  <si>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</si>
  <si>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</si>
  <si>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</si>
  <si>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</si>
  <si>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</si>
  <si>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</si>
  <si>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</si>
  <si>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</si>
  <si>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</si>
  <si>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</si>
  <si>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</si>
  <si>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</si>
  <si>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</si>
  <si>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</si>
  <si>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</si>
  <si>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</si>
  <si>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</si>
  <si>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</si>
  <si>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</si>
  <si>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</si>
  <si>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</si>
  <si>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</si>
  <si>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</si>
  <si>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</si>
  <si>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</si>
  <si>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</si>
  <si>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</si>
  <si>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</si>
  <si>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</si>
  <si>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</si>
  <si>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</si>
  <si>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</si>
  <si>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</si>
  <si>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</si>
  <si>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</si>
  <si>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</si>
  <si>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</si>
  <si>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</si>
  <si>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</si>
  <si>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</si>
  <si>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</si>
  <si>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</si>
  <si>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</si>
  <si>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</si>
  <si>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</si>
  <si>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</si>
  <si>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</si>
  <si>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</si>
  <si>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</si>
  <si>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</si>
  <si>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</si>
  <si>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</si>
  <si>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</si>
  <si>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</si>
  <si>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</si>
  <si>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</si>
  <si>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</si>
  <si>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</si>
  <si>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</si>
  <si>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</si>
  <si>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</si>
  <si>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</si>
  <si>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</si>
  <si>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</si>
  <si>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</si>
  <si>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</si>
  <si>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</si>
  <si>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</si>
  <si>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</si>
  <si>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</si>
  <si>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</si>
  <si>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</si>
  <si>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</si>
  <si>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</si>
  <si>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</si>
  <si>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</si>
  <si>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</si>
  <si>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</si>
  <si>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</si>
  <si>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</si>
  <si>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</si>
  <si>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</si>
  <si>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</si>
  <si>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</si>
  <si>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</si>
  <si>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</si>
  <si>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</si>
  <si>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</si>
  <si>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</si>
  <si>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</si>
  <si>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</si>
  <si>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</si>
  <si>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</si>
  <si>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</si>
  <si>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</si>
  <si>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</si>
  <si>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</si>
  <si>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</si>
  <si>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</si>
  <si>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</si>
  <si>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</si>
  <si>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</si>
  <si>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</si>
  <si>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</si>
  <si>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</si>
  <si>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</si>
  <si>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</si>
  <si>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</si>
  <si>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</si>
  <si>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</si>
  <si>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</si>
  <si>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</si>
  <si>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</si>
  <si>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</si>
  <si>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</si>
  <si>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</si>
  <si>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</si>
  <si>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</si>
  <si>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</si>
  <si>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</si>
  <si>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</si>
  <si>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</si>
  <si>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</si>
  <si>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</si>
  <si>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</si>
  <si>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</si>
  <si>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</si>
  <si>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</si>
  <si>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</si>
  <si>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</si>
  <si>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</si>
  <si>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</si>
  <si>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</si>
  <si>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</si>
  <si>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</si>
  <si>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</si>
  <si>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</si>
  <si>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</si>
  <si>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</si>
  <si>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</si>
  <si>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</si>
  <si>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</si>
  <si>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</si>
  <si>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</si>
  <si>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</si>
  <si>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</si>
  <si>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</si>
  <si>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</si>
  <si>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</si>
  <si>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</si>
  <si>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</si>
  <si>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</si>
  <si>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</si>
  <si>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</si>
  <si>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</si>
  <si>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</si>
  <si>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</si>
  <si>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</si>
  <si>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</si>
  <si>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</si>
  <si>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</si>
  <si>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</si>
  <si>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</si>
  <si>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</si>
  <si>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</si>
  <si>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</si>
  <si>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</si>
  <si>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</si>
  <si>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</si>
  <si>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</si>
  <si>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</si>
  <si>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</si>
  <si>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</si>
  <si>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</si>
  <si>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</si>
  <si>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</si>
  <si>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</si>
  <si>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</si>
  <si>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</si>
  <si>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</si>
  <si>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</si>
  <si>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</si>
  <si>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</si>
  <si>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</si>
  <si>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</si>
  <si>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</si>
  <si>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</si>
  <si>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</si>
  <si>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</si>
  <si>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</si>
  <si>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</si>
  <si>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</si>
  <si>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</si>
  <si>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</si>
  <si>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</si>
  <si>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</si>
  <si>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</si>
  <si>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</si>
  <si>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</si>
  <si>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</si>
  <si>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</si>
  <si>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</si>
  <si>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</si>
  <si>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</si>
  <si>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</si>
  <si>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</si>
  <si>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</si>
  <si>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</si>
  <si>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</si>
  <si>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</si>
  <si>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</si>
  <si>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</si>
  <si>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</si>
  <si>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</si>
  <si>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</si>
  <si>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</si>
  <si>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</si>
  <si>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</si>
  <si>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</si>
  <si>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</si>
  <si>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</si>
  <si>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</si>
  <si>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</si>
  <si>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</si>
  <si>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</si>
  <si>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</si>
  <si>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</si>
  <si>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</si>
  <si>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</si>
  <si>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</si>
  <si>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</si>
  <si>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</si>
  <si>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</si>
  <si>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</si>
  <si>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</si>
  <si>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</si>
  <si>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</si>
  <si>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</si>
  <si>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</si>
  <si>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</si>
  <si>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</si>
  <si>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</si>
  <si>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</si>
  <si>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</si>
  <si>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</si>
  <si>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</si>
  <si>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</si>
  <si>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</si>
  <si>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</si>
  <si>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</si>
  <si>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</si>
  <si>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</si>
  <si>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</si>
  <si>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</si>
  <si>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</si>
  <si>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</si>
  <si>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</si>
  <si>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</si>
  <si>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</si>
  <si>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</si>
  <si>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</si>
  <si>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</si>
  <si>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</si>
  <si>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</si>
  <si>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</si>
  <si>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</si>
  <si>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</si>
  <si>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</si>
  <si>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</si>
  <si>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</si>
  <si>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</si>
  <si>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</si>
  <si>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</si>
  <si>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</si>
  <si>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</si>
  <si>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</si>
  <si>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</si>
  <si>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</si>
  <si>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</si>
  <si>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</si>
  <si>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</si>
  <si>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</si>
  <si>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</si>
  <si>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</si>
  <si>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</si>
  <si>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</si>
  <si>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</si>
  <si>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</si>
  <si>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</si>
  <si>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</si>
  <si>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</si>
  <si>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</si>
  <si>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</si>
  <si>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</si>
  <si>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</si>
  <si>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</si>
  <si>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</si>
  <si>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</si>
  <si>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</si>
  <si>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</si>
  <si>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</si>
  <si>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</si>
  <si>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</si>
  <si>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</si>
  <si>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</si>
  <si>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</si>
  <si>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</si>
  <si>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</si>
  <si>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</si>
  <si>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</si>
  <si>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</si>
  <si>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</si>
  <si>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</si>
  <si>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</si>
  <si>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</si>
  <si>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</si>
  <si>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</si>
  <si>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</si>
  <si>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</si>
  <si>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</si>
  <si>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</si>
  <si>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</si>
  <si>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</si>
  <si>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</si>
  <si>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</si>
  <si>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</si>
  <si>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</si>
  <si>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</si>
  <si>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</si>
  <si>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</si>
  <si>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</si>
  <si>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</si>
  <si>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</si>
  <si>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</si>
  <si>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</si>
  <si>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</si>
  <si>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</si>
  <si>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</si>
  <si>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</si>
  <si>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</si>
  <si>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</si>
  <si>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</si>
  <si>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</si>
  <si>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</si>
  <si>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</si>
  <si>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</si>
  <si>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</si>
  <si>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</si>
  <si>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</si>
  <si>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</si>
  <si>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</si>
  <si>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</si>
  <si>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</si>
  <si>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</si>
  <si>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</si>
  <si>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</si>
  <si>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</si>
  <si>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</si>
  <si>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</si>
  <si>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</si>
  <si>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</si>
  <si>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</si>
  <si>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</si>
  <si>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</si>
  <si>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</si>
  <si>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</si>
  <si>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</si>
  <si>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</si>
  <si>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</si>
  <si>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</si>
  <si>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</si>
  <si>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</si>
  <si>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</si>
  <si>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</si>
  <si>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</si>
  <si>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</si>
  <si>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</si>
  <si>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</si>
  <si>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</si>
  <si>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</si>
  <si>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</si>
  <si>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</si>
  <si>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</si>
  <si>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</si>
  <si>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</si>
  <si>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</si>
  <si>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</si>
  <si>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</si>
  <si>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</si>
  <si>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</si>
  <si>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</si>
  <si>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</si>
  <si>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</si>
  <si>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</si>
  <si>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</si>
  <si>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</si>
  <si>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</si>
  <si>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</si>
  <si>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</si>
  <si>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</si>
  <si>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</si>
  <si>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</si>
  <si>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</si>
  <si>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</si>
  <si>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</si>
  <si>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</si>
  <si>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</si>
  <si>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</si>
  <si>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</si>
  <si>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</si>
  <si>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</si>
  <si>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</si>
  <si>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</si>
  <si>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</si>
  <si>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</si>
  <si>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</si>
  <si>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</si>
  <si>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</si>
  <si>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</si>
  <si>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</si>
  <si>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</si>
  <si>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</si>
  <si>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</si>
  <si>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</si>
  <si>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</si>
  <si>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</si>
  <si>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</si>
  <si>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</si>
  <si>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</si>
  <si>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</si>
  <si>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</si>
  <si>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</si>
  <si>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</si>
  <si>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</si>
  <si>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</si>
  <si>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</si>
  <si>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</si>
  <si>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</si>
  <si>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</si>
  <si>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</si>
  <si>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</si>
  <si>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</si>
  <si>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</si>
  <si>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</si>
  <si>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</si>
  <si>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</si>
  <si>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</si>
  <si>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</si>
  <si>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</si>
  <si>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</si>
  <si>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</si>
  <si>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</si>
  <si>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</si>
  <si>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</si>
  <si>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</si>
  <si>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</si>
  <si>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</si>
  <si>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</si>
  <si>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</si>
  <si>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</si>
  <si>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</si>
  <si>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</si>
  <si>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</si>
  <si>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</si>
  <si>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</si>
  <si>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</si>
  <si>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</si>
  <si>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</si>
  <si>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</si>
  <si>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</si>
  <si>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</si>
  <si>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</si>
  <si>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</si>
  <si>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</si>
  <si>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</si>
  <si>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</si>
  <si>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</si>
  <si>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</si>
  <si>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</si>
  <si>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</si>
  <si>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</si>
  <si>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</si>
  <si>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</si>
  <si>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</si>
  <si>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</si>
  <si>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</si>
  <si>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</si>
  <si>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</si>
  <si>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</si>
  <si>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</si>
  <si>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</si>
  <si>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</si>
  <si>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</si>
  <si>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</si>
  <si>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</si>
  <si>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</si>
  <si>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</si>
  <si>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</si>
  <si>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</si>
  <si>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</si>
  <si>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</si>
  <si>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</si>
  <si>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</si>
  <si>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</si>
  <si>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</si>
  <si>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</si>
  <si>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</si>
  <si>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</si>
  <si>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</si>
  <si>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</si>
  <si>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</si>
  <si>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</si>
  <si>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</si>
  <si>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</si>
  <si>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</si>
  <si>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</si>
  <si>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</si>
  <si>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</si>
  <si>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</si>
  <si>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</si>
  <si>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</si>
  <si>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</si>
  <si>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</si>
  <si>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</si>
  <si>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</si>
  <si>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</si>
  <si>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</si>
  <si>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</si>
  <si>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</si>
  <si>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</si>
  <si>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</si>
  <si>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</si>
  <si>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</si>
  <si>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</si>
  <si>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</si>
  <si>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</si>
  <si>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</si>
  <si>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</si>
  <si>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</si>
  <si>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</si>
  <si>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</si>
  <si>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</si>
  <si>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</si>
  <si>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</si>
  <si>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</si>
  <si>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</si>
  <si>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</si>
  <si>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</si>
  <si>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</si>
  <si>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</si>
  <si>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</si>
  <si>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</si>
  <si>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</si>
  <si>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</si>
  <si>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</si>
  <si>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</si>
  <si>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</si>
  <si>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</si>
  <si>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</si>
  <si>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</si>
  <si>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</si>
  <si>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</si>
  <si>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</si>
  <si>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</si>
  <si>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</si>
  <si>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</si>
  <si>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</si>
  <si>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</si>
  <si>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</si>
  <si>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</si>
  <si>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</si>
  <si>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</si>
  <si>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</si>
  <si>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</si>
  <si>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</si>
  <si>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</si>
  <si>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</si>
  <si>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</si>
  <si>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</si>
  <si>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</si>
  <si>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</si>
  <si>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</si>
  <si>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</si>
  <si>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</si>
  <si>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</si>
  <si>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</si>
  <si>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</si>
  <si>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</si>
  <si>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</si>
  <si>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</si>
  <si>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</si>
  <si>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</si>
  <si>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</si>
  <si>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</si>
  <si>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</si>
  <si>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</si>
  <si>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</si>
  <si>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</si>
  <si>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</si>
  <si>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</si>
  <si>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</si>
  <si>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</si>
  <si>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</si>
  <si>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</si>
  <si>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</si>
  <si>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</si>
  <si>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</si>
  <si>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</si>
  <si>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</si>
  <si>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</si>
  <si>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</si>
  <si>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</si>
  <si>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</si>
  <si>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</si>
  <si>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</si>
  <si>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</si>
  <si>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</si>
  <si>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</si>
  <si>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</si>
  <si>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</si>
  <si>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</si>
  <si>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</si>
  <si>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</si>
  <si>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</si>
  <si>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</si>
  <si>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</si>
  <si>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</si>
  <si>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</si>
  <si>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</si>
  <si>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</si>
  <si>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</si>
  <si>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</si>
  <si>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</si>
  <si>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</si>
  <si>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</si>
  <si>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</si>
  <si>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</si>
  <si>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</si>
  <si>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</si>
  <si>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</si>
  <si>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</si>
  <si>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</si>
  <si>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</si>
  <si>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</si>
  <si>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</si>
  <si>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</si>
  <si>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</si>
  <si>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</si>
  <si>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</si>
  <si>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</si>
  <si>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</si>
  <si>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</si>
  <si>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</si>
  <si>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</si>
  <si>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</si>
  <si>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</si>
  <si>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</si>
  <si>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</si>
  <si>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</si>
  <si>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</si>
  <si>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</si>
  <si>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</si>
  <si>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</si>
  <si>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</si>
  <si>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</si>
  <si>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</si>
  <si>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</si>
  <si>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</si>
  <si>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</si>
  <si>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</si>
  <si>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</si>
  <si>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</si>
  <si>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</si>
  <si>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</si>
  <si>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</si>
  <si>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</si>
  <si>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</si>
  <si>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</si>
  <si>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</si>
  <si>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</si>
  <si>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</si>
  <si>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</si>
  <si>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</si>
  <si>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</si>
  <si>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</si>
  <si>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</si>
  <si>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</si>
  <si>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</si>
  <si>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</si>
  <si>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</si>
  <si>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</si>
  <si>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</si>
  <si>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</si>
  <si>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</si>
  <si>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</si>
  <si>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</si>
  <si>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</si>
  <si>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</si>
  <si>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</si>
  <si>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</si>
  <si>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</si>
  <si>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</si>
  <si>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</si>
  <si>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</si>
  <si>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</si>
  <si>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</si>
  <si>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</si>
  <si>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</si>
  <si>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</si>
  <si>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</si>
  <si>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</si>
  <si>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</si>
  <si>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</si>
  <si>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</si>
  <si>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</si>
  <si>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</si>
  <si>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</si>
  <si>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</si>
  <si>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</si>
  <si>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</si>
  <si>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</si>
  <si>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</si>
  <si>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</si>
  <si>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</si>
  <si>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</si>
  <si>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</si>
  <si>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</si>
  <si>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</si>
  <si>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</si>
  <si>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</si>
  <si>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</si>
  <si>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</si>
  <si>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</si>
  <si>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</si>
  <si>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</si>
  <si>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</si>
  <si>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</si>
  <si>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</si>
  <si>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</si>
  <si>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</si>
  <si>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</si>
  <si>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</si>
  <si>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</si>
  <si>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</si>
  <si>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</si>
  <si>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</si>
  <si>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</si>
  <si>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</si>
  <si>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</si>
  <si>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</si>
  <si>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</si>
  <si>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</si>
  <si>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</si>
  <si>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</si>
  <si>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</si>
  <si>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</si>
  <si>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</si>
  <si>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</si>
  <si>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</si>
  <si>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</si>
  <si>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</si>
  <si>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</si>
  <si>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</si>
  <si>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</si>
  <si>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</si>
  <si>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</si>
  <si>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</si>
  <si>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</si>
  <si>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</si>
  <si>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</si>
  <si>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</si>
  <si>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</si>
  <si>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</si>
  <si>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</si>
  <si>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</si>
  <si>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</si>
  <si>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</si>
  <si>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</si>
  <si>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</si>
  <si>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</si>
  <si>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</si>
  <si>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</si>
  <si>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</si>
  <si>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</si>
  <si>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</si>
  <si>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</si>
  <si>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</si>
  <si>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</si>
  <si>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</si>
  <si>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</si>
  <si>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</si>
  <si>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</si>
  <si>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</si>
  <si>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</si>
  <si>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</si>
  <si>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</si>
  <si>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</si>
  <si>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</si>
  <si>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</si>
  <si>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</si>
  <si>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</si>
  <si>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</si>
  <si>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</si>
  <si>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</si>
  <si>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</si>
  <si>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</si>
  <si>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</si>
  <si>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</si>
  <si>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</si>
  <si>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</si>
  <si>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</si>
  <si>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</si>
  <si>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</si>
  <si>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</si>
  <si>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</si>
  <si>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</si>
  <si>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</si>
  <si>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</si>
  <si>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</si>
  <si>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</si>
  <si>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</si>
  <si>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</si>
  <si>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</si>
  <si>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</si>
  <si>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</si>
  <si>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</si>
  <si>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</si>
  <si>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</si>
  <si>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</si>
  <si>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</si>
  <si>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</si>
  <si>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</si>
  <si>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</si>
  <si>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</si>
  <si>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</si>
  <si>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</si>
  <si>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</si>
  <si>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</si>
  <si>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</si>
  <si>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</si>
  <si>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</si>
  <si>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</si>
  <si>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</si>
  <si>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</si>
  <si>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</si>
  <si>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</si>
  <si>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</si>
  <si>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</si>
  <si>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</si>
  <si>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</si>
  <si>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</si>
  <si>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</si>
  <si>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</si>
  <si>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</si>
  <si>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</si>
  <si>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</si>
  <si>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</si>
  <si>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</si>
  <si>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</si>
  <si>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</si>
  <si>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</si>
  <si>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</si>
  <si>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</si>
  <si>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</si>
  <si>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</si>
  <si>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</si>
  <si>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</si>
  <si>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</si>
  <si>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</si>
  <si>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</si>
  <si>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</si>
  <si>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</si>
  <si>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</si>
  <si>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</si>
  <si>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</si>
  <si>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</si>
  <si>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</si>
  <si>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</si>
  <si>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</si>
  <si>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</si>
  <si>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</si>
  <si>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</si>
  <si>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</si>
  <si>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</si>
  <si>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</si>
  <si>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</si>
  <si>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</si>
  <si>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</si>
  <si>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</si>
  <si>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</si>
  <si>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</si>
  <si>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</si>
  <si>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</si>
  <si>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</si>
  <si>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</si>
  <si>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</si>
  <si>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</si>
  <si>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</si>
  <si>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</si>
  <si>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</si>
  <si>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</si>
  <si>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</si>
  <si>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</si>
  <si>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</si>
  <si>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</si>
  <si>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</si>
  <si>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</si>
  <si>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</si>
  <si>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</si>
  <si>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</si>
  <si>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</si>
  <si>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</si>
  <si>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</si>
  <si>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</si>
  <si>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</si>
  <si>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</si>
  <si>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</si>
  <si>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</si>
  <si>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</si>
  <si>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</si>
  <si>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</si>
  <si>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</si>
  <si>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</si>
  <si>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</si>
  <si>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</si>
  <si>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</si>
  <si>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</si>
  <si>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</si>
  <si>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</si>
  <si>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</si>
  <si>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</si>
  <si>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</si>
  <si>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</si>
  <si>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</si>
  <si>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</si>
  <si>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</si>
  <si>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</si>
  <si>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</si>
  <si>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</si>
  <si>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</si>
  <si>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</si>
  <si>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</si>
  <si>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</si>
  <si>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</si>
  <si>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</si>
  <si>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</si>
  <si>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</si>
  <si>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</si>
  <si>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</si>
  <si>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</si>
  <si>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</si>
  <si>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</si>
  <si>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</si>
  <si>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</si>
  <si>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</si>
  <si>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</si>
  <si>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</si>
  <si>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</si>
  <si>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</si>
  <si>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</si>
  <si>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</si>
  <si>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</si>
  <si>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</si>
  <si>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</si>
  <si>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</si>
  <si>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</si>
  <si>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</si>
  <si>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</si>
  <si>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</si>
  <si>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</si>
  <si>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</si>
  <si>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</si>
  <si>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</si>
  <si>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</si>
  <si>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</si>
  <si>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</si>
  <si>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</si>
  <si>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</si>
  <si>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</si>
  <si>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</si>
  <si>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</si>
  <si>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</si>
  <si>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</si>
  <si>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</si>
  <si>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</si>
  <si>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</si>
  <si>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</si>
  <si>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</si>
  <si>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</si>
  <si>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</si>
  <si>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</si>
  <si>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</si>
  <si>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</si>
  <si>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</si>
  <si>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</si>
  <si>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</si>
  <si>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</si>
  <si>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</si>
  <si>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</si>
  <si>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</si>
  <si>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</si>
  <si>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</si>
  <si>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</si>
  <si>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</si>
  <si>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</si>
  <si>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</si>
  <si>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</si>
  <si>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</si>
  <si>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</si>
  <si>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</si>
  <si>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</si>
  <si>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</si>
  <si>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</si>
  <si>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</si>
  <si>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</si>
  <si>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</si>
  <si>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</si>
  <si>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</si>
  <si>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</si>
  <si>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</si>
  <si>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</si>
  <si>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</si>
  <si>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</si>
  <si>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</si>
  <si>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</si>
  <si>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</si>
  <si>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</si>
  <si>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</si>
  <si>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</si>
  <si>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</si>
  <si>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</si>
  <si>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</si>
  <si>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</si>
  <si>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</si>
  <si>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</si>
  <si>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</si>
  <si>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</si>
  <si>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</si>
  <si>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</si>
  <si>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</si>
  <si>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</si>
  <si>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</si>
  <si>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</si>
  <si>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</si>
  <si>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</si>
  <si>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</si>
  <si>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</si>
  <si>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</si>
  <si>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</si>
  <si>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</si>
  <si>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</si>
  <si>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</si>
  <si>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</si>
  <si>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</si>
  <si>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</si>
  <si>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</si>
  <si>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</si>
  <si>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</si>
  <si>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</si>
  <si>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</si>
  <si>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</si>
  <si>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</si>
  <si>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</si>
  <si>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</si>
  <si>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</si>
  <si>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</si>
  <si>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</si>
  <si>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</si>
  <si>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</si>
  <si>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</si>
  <si>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</si>
  <si>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</si>
  <si>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</si>
  <si>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</si>
  <si>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</si>
  <si>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</si>
  <si>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</si>
  <si>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</si>
  <si>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</si>
  <si>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</si>
  <si>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</si>
  <si>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</si>
  <si>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</si>
  <si>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</si>
  <si>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</si>
  <si>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</si>
  <si>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</si>
  <si>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</si>
  <si>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</si>
  <si>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</si>
  <si>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</si>
  <si>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</si>
  <si>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</si>
  <si>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</si>
  <si>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</si>
  <si>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</si>
  <si>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</si>
  <si>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</si>
  <si>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</si>
  <si>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</si>
  <si>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</si>
  <si>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</si>
  <si>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</si>
  <si>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</si>
  <si>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</si>
  <si>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</si>
  <si>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</si>
  <si>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</si>
  <si>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</si>
  <si>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</si>
  <si>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</si>
  <si>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</si>
  <si>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</si>
  <si>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</si>
  <si>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</si>
  <si>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</si>
  <si>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</si>
  <si>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</si>
  <si>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</si>
  <si>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</si>
  <si>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</si>
  <si>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</si>
  <si>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</si>
  <si>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</si>
  <si>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</si>
  <si>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</si>
  <si>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</si>
  <si>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</si>
  <si>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</si>
  <si>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</si>
  <si>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</si>
  <si>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</si>
  <si>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</si>
  <si>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</si>
  <si>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</si>
  <si>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</si>
  <si>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</si>
  <si>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</si>
  <si>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</si>
  <si>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</si>
  <si>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</si>
  <si>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</si>
  <si>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</si>
  <si>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</si>
  <si>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</si>
  <si>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</si>
  <si>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</si>
  <si>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</si>
  <si>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</si>
  <si>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</si>
  <si>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</si>
  <si>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</si>
  <si>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</si>
  <si>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</si>
  <si>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</si>
  <si>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</si>
  <si>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</si>
  <si>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</si>
  <si>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</si>
  <si>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</si>
  <si>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</si>
  <si>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</si>
  <si>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</si>
  <si>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</si>
  <si>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</si>
  <si>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</si>
  <si>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</si>
  <si>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</si>
  <si>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</si>
  <si>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</si>
  <si>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</si>
  <si>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</si>
  <si>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</si>
  <si>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</si>
  <si>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</si>
  <si>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</si>
  <si>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</si>
  <si>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</si>
  <si>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</si>
  <si>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</si>
  <si>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</si>
  <si>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</si>
  <si>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</si>
  <si>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</si>
  <si>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</si>
  <si>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</si>
  <si>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</si>
  <si>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</si>
  <si>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</si>
  <si>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</si>
  <si>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</si>
  <si>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</si>
  <si>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</si>
  <si>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</si>
  <si>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</si>
  <si>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</si>
  <si>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</si>
  <si>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</si>
  <si>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</si>
  <si>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</si>
  <si>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</si>
  <si>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</si>
  <si>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</si>
  <si>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</si>
  <si>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</si>
  <si>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</si>
  <si>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</si>
  <si>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</si>
  <si>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</si>
  <si>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</si>
  <si>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</si>
  <si>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</si>
  <si>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</si>
  <si>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</si>
  <si>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</si>
  <si>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</si>
  <si>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</si>
  <si>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</si>
  <si>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</si>
  <si>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</si>
  <si>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</si>
  <si>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</si>
  <si>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</si>
  <si>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</si>
  <si>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</si>
  <si>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</si>
  <si>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</si>
  <si>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</si>
  <si>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</si>
  <si>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</si>
  <si>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</si>
  <si>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</si>
  <si>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</si>
  <si>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</si>
  <si>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</si>
  <si>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</si>
  <si>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</si>
  <si>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</si>
  <si>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</si>
  <si>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</si>
  <si>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</si>
  <si>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</si>
  <si>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</si>
  <si>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</si>
  <si>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</si>
  <si>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</si>
  <si>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</si>
  <si>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</si>
  <si>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</si>
  <si>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</si>
  <si>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</si>
  <si>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</si>
  <si>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</si>
  <si>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</si>
  <si>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</si>
  <si>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</si>
  <si>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</si>
  <si>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</si>
  <si>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</si>
  <si>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</si>
  <si>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</si>
  <si>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</si>
  <si>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</si>
  <si>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</si>
  <si>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</si>
  <si>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</si>
  <si>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</si>
  <si>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</si>
  <si>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</si>
  <si>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</si>
  <si>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</si>
  <si>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</si>
  <si>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</si>
  <si>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</si>
  <si>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</si>
  <si>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</si>
  <si>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</si>
  <si>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</si>
  <si>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</si>
  <si>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</si>
  <si>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</si>
  <si>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</si>
  <si>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</si>
  <si>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</si>
  <si>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</si>
  <si>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</si>
  <si>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</si>
  <si>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</si>
  <si>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</si>
  <si>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</si>
  <si>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</si>
  <si>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</si>
  <si>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</si>
  <si>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</si>
  <si>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</si>
  <si>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</si>
  <si>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</si>
  <si>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</si>
  <si>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</si>
  <si>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</si>
  <si>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</si>
  <si>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</si>
  <si>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</si>
  <si>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</si>
  <si>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</si>
  <si>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</si>
  <si>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</si>
  <si>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</si>
  <si>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</si>
  <si>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</si>
  <si>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</si>
  <si>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</si>
  <si>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</si>
  <si>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</si>
  <si>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</si>
  <si>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</si>
  <si>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</si>
  <si>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</si>
  <si>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</si>
  <si>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</si>
  <si>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</si>
  <si>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</si>
  <si>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</si>
  <si>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</si>
  <si>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</si>
  <si>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</si>
  <si>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</si>
  <si>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</si>
  <si>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</si>
  <si>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</si>
  <si>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</si>
  <si>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</si>
  <si>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</si>
  <si>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</si>
  <si>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</si>
  <si>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</si>
  <si>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</si>
  <si>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</si>
  <si>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</si>
  <si>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</si>
  <si>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</si>
  <si>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</si>
  <si>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</si>
  <si>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</si>
  <si>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</si>
  <si>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</si>
  <si>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</si>
  <si>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</si>
  <si>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</si>
  <si>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</si>
  <si>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</si>
  <si>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</si>
  <si>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</si>
  <si>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</si>
  <si>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</si>
  <si>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</si>
  <si>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</si>
  <si>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</si>
  <si>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</si>
  <si>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</si>
  <si>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</si>
  <si>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</si>
  <si>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</si>
  <si>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</si>
  <si>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</si>
  <si>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</si>
  <si>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</si>
  <si>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</si>
  <si>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</si>
  <si>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</si>
  <si>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</si>
  <si>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</si>
  <si>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</si>
  <si>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</si>
  <si>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</si>
  <si>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</si>
  <si>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</si>
  <si>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</si>
  <si>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</si>
  <si>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</si>
  <si>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</si>
  <si>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</si>
  <si>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</si>
  <si>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</si>
  <si>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</si>
  <si>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</si>
  <si>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</si>
  <si>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</si>
  <si>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</si>
  <si>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</si>
  <si>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</si>
  <si>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</si>
  <si>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</si>
  <si>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</si>
  <si>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</si>
  <si>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</si>
  <si>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</si>
  <si>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</si>
  <si>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</si>
  <si>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</si>
  <si>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</si>
  <si>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</si>
  <si>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</si>
  <si>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</si>
  <si>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</si>
  <si>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</si>
  <si>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</si>
  <si>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</si>
  <si>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</si>
  <si>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</si>
  <si>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</si>
  <si>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</si>
  <si>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</si>
  <si>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</si>
  <si>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</si>
  <si>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</si>
  <si>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</si>
  <si>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</si>
  <si>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</si>
  <si>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</si>
  <si>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</si>
  <si>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</si>
  <si>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</si>
  <si>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</si>
  <si>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</si>
  <si>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</si>
  <si>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</si>
  <si>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</si>
  <si>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</si>
  <si>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</si>
  <si>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</si>
  <si>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</si>
  <si>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</si>
  <si>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</si>
  <si>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</si>
  <si>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</si>
  <si>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</si>
  <si>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</si>
  <si>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</si>
  <si>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</si>
  <si>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</si>
  <si>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</si>
  <si>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</si>
  <si>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</si>
  <si>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</si>
  <si>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</si>
  <si>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</si>
  <si>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</si>
  <si>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</si>
  <si>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</si>
  <si>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</si>
  <si>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</si>
  <si>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</si>
  <si>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</si>
  <si>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</si>
  <si>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</si>
  <si>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</si>
  <si>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</si>
  <si>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</si>
  <si>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</si>
  <si>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</si>
  <si>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</si>
  <si>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</si>
  <si>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</si>
  <si>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</si>
  <si>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</si>
  <si>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</si>
  <si>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</si>
  <si>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</si>
  <si>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</si>
  <si>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</si>
  <si>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</si>
  <si>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</si>
  <si>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</si>
  <si>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</si>
  <si>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</si>
  <si>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</si>
  <si>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</si>
  <si>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</si>
  <si>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</si>
  <si>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</si>
  <si>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</si>
  <si>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</si>
  <si>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</si>
  <si>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</si>
  <si>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</si>
  <si>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</si>
  <si>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</si>
  <si>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</si>
  <si>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</si>
  <si>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</si>
  <si>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</si>
  <si>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</si>
  <si>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</si>
  <si>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</si>
  <si>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</si>
  <si>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</si>
  <si>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</si>
  <si>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</si>
  <si>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</si>
  <si>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</si>
  <si>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</si>
  <si>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</si>
  <si>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</si>
  <si>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</si>
  <si>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</si>
  <si>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</si>
  <si>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</si>
  <si>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</si>
  <si>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</si>
  <si>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</si>
  <si>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</si>
  <si>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</si>
  <si>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</si>
  <si>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</si>
  <si>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</si>
  <si>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</si>
  <si>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</si>
  <si>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</si>
  <si>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</si>
  <si>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</si>
  <si>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</si>
  <si>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</si>
  <si>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</si>
  <si>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</si>
  <si>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</si>
  <si>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</si>
  <si>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</si>
  <si>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</si>
  <si>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</si>
  <si>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</si>
  <si>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</si>
  <si>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</si>
  <si>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</si>
  <si>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</si>
  <si>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</si>
  <si>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</si>
  <si>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</si>
  <si>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</si>
  <si>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</si>
  <si>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</si>
  <si>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</si>
  <si>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</si>
  <si>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</si>
  <si>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</si>
  <si>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</si>
  <si>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</si>
  <si>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</si>
  <si>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</si>
  <si>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</si>
  <si>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</si>
  <si>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</si>
  <si>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</si>
  <si>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</si>
  <si>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</si>
  <si>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</si>
  <si>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</si>
  <si>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</si>
  <si>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</si>
  <si>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</si>
  <si>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</si>
  <si>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</si>
  <si>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</si>
  <si>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</si>
  <si>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</si>
  <si>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</si>
  <si>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</si>
  <si>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</si>
  <si>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</si>
  <si>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</si>
  <si>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</si>
  <si>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</si>
  <si>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</si>
  <si>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</si>
  <si>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</si>
  <si>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</si>
  <si>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</si>
  <si>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</si>
  <si>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</si>
  <si>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</si>
  <si>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</si>
  <si>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</si>
  <si>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</si>
  <si>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</si>
  <si>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</si>
  <si>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</si>
  <si>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</si>
  <si>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</si>
  <si>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</si>
  <si>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</si>
  <si>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</si>
  <si>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</si>
  <si>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</si>
  <si>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</si>
  <si>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</si>
  <si>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</si>
  <si>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</si>
  <si>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</si>
  <si>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</si>
  <si>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</si>
  <si>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</si>
  <si>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</si>
  <si>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</si>
  <si>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</si>
  <si>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</si>
  <si>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</si>
  <si>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</si>
  <si>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</si>
  <si>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</si>
  <si>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</si>
  <si>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</si>
  <si>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</si>
  <si>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</si>
  <si>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</si>
  <si>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</si>
  <si>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</si>
  <si>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</si>
  <si>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</si>
  <si>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</si>
  <si>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</si>
  <si>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</si>
  <si>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</si>
  <si>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</si>
  <si>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</si>
  <si>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</si>
  <si>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</si>
  <si>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</si>
  <si>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</si>
  <si>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</si>
  <si>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</si>
  <si>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</si>
  <si>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</si>
  <si>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</si>
  <si>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</si>
  <si>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</si>
  <si>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</si>
  <si>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</si>
  <si>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</si>
  <si>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</si>
  <si>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</si>
  <si>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</si>
  <si>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</si>
  <si>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</si>
  <si>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</si>
  <si>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</si>
  <si>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</si>
  <si>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</si>
  <si>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</si>
  <si>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</si>
  <si>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</si>
  <si>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</si>
  <si>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</si>
  <si>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</si>
  <si>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</si>
  <si>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</si>
  <si>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</si>
  <si>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</si>
  <si>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</si>
  <si>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</si>
  <si>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</si>
  <si>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</si>
  <si>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</si>
  <si>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</si>
  <si>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</si>
  <si>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</si>
  <si>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</si>
  <si>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</si>
  <si>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</si>
  <si>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</si>
  <si>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</si>
  <si>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</si>
  <si>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</si>
  <si>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</si>
  <si>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</si>
  <si>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</si>
  <si>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</si>
  <si>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</si>
  <si>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</si>
  <si>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</si>
  <si>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</si>
  <si>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</si>
  <si>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</si>
  <si>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</si>
  <si>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</si>
  <si>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</si>
  <si>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</si>
  <si>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</si>
  <si>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</si>
  <si>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</si>
  <si>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</si>
  <si>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</si>
  <si>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</si>
  <si>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</si>
  <si>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</si>
  <si>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</si>
  <si>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</si>
  <si>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</si>
  <si>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</si>
  <si>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</si>
  <si>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</si>
  <si>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</si>
  <si>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</si>
  <si>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</si>
  <si>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</si>
  <si>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</si>
  <si>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</si>
  <si>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</si>
  <si>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</si>
  <si>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</si>
  <si>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</si>
  <si>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</si>
  <si>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</si>
  <si>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</si>
  <si>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</si>
  <si>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</si>
  <si>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</si>
  <si>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</si>
  <si>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</si>
  <si>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</si>
  <si>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</si>
  <si>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</si>
  <si>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</si>
  <si>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</si>
  <si>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</si>
  <si>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</si>
  <si>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</si>
  <si>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</si>
  <si>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</si>
  <si>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</si>
  <si>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</si>
  <si>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</si>
  <si>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</si>
  <si>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</si>
  <si>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</si>
  <si>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</si>
  <si>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</si>
  <si>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</si>
  <si>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</si>
  <si>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</si>
  <si>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</si>
  <si>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</si>
  <si>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</si>
  <si>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</si>
  <si>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</si>
  <si>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</si>
  <si>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</si>
  <si>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</si>
  <si>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</si>
  <si>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</si>
  <si>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</si>
  <si>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</si>
  <si>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</si>
  <si>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</si>
  <si>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</si>
  <si>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</si>
  <si>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</si>
  <si>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</si>
  <si>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</si>
  <si>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</si>
  <si>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</si>
  <si>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</si>
  <si>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</si>
  <si>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</si>
  <si>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</si>
  <si>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</si>
  <si>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</si>
  <si>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</si>
  <si>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</si>
  <si>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</si>
  <si>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</si>
  <si>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</si>
  <si>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</si>
  <si>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</si>
  <si>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</si>
  <si>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</si>
  <si>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</si>
  <si>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</si>
  <si>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</si>
  <si>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</si>
  <si>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</si>
  <si>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</si>
  <si>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</si>
  <si>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</si>
  <si>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</si>
  <si>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</si>
  <si>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</si>
  <si>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</si>
  <si>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</si>
  <si>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</si>
  <si>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</si>
  <si>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</si>
  <si>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</si>
  <si>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</si>
  <si>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</si>
  <si>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</si>
  <si>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</si>
  <si>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</si>
  <si>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</si>
  <si>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</si>
  <si>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</si>
  <si>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</si>
  <si>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</si>
  <si>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</si>
  <si>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</si>
  <si>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</si>
  <si>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</si>
  <si>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</si>
  <si>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</si>
  <si>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</si>
  <si>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</si>
  <si>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</si>
  <si>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</si>
  <si>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</si>
  <si>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</si>
  <si>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</si>
  <si>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</si>
  <si>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</si>
  <si>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</si>
  <si>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</si>
  <si>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</si>
  <si>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</si>
  <si>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</si>
  <si>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</si>
  <si>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</si>
  <si>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</si>
  <si>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</si>
  <si>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</si>
  <si>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</si>
  <si>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</si>
  <si>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</si>
  <si>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</si>
  <si>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</si>
  <si>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</si>
  <si>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</si>
  <si>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</si>
  <si>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</si>
  <si>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</si>
  <si>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</si>
  <si>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</si>
  <si>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</si>
  <si>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</si>
  <si>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</si>
  <si>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</si>
  <si>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</si>
  <si>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</si>
  <si>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</si>
  <si>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</si>
  <si>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</si>
  <si>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</si>
  <si>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</si>
  <si>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</si>
  <si>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</si>
  <si>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</si>
  <si>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</si>
  <si>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</si>
  <si>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</si>
  <si>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</si>
  <si>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</si>
  <si>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</si>
  <si>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</si>
  <si>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</si>
  <si>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</si>
  <si>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</si>
  <si>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</si>
  <si>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</si>
  <si>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</si>
  <si>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</si>
  <si>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</si>
  <si>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</si>
  <si>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</si>
  <si>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</si>
  <si>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</si>
  <si>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</si>
  <si>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</si>
  <si>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</si>
  <si>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</si>
  <si>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</si>
  <si>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</si>
  <si>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</si>
  <si>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</si>
  <si>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</si>
  <si>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</si>
  <si>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</si>
  <si>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</si>
  <si>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</si>
  <si>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</si>
  <si>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</si>
  <si>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</si>
  <si>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</si>
  <si>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</si>
  <si>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</si>
  <si>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</si>
  <si>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</si>
  <si>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</si>
  <si>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</si>
  <si>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</si>
  <si>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</si>
  <si>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</si>
  <si>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</si>
  <si>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</si>
  <si>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</si>
  <si>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</si>
  <si>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</si>
  <si>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</si>
  <si>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</si>
  <si>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</si>
  <si>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</si>
  <si>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</si>
  <si>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</si>
  <si>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</si>
  <si>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</si>
  <si>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</si>
  <si>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</si>
  <si>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</si>
  <si>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</si>
  <si>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</si>
  <si>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</si>
  <si>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</si>
  <si>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</si>
  <si>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</si>
  <si>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</si>
  <si>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</si>
  <si>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</si>
  <si>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</si>
  <si>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</si>
  <si>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</si>
  <si>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</si>
  <si>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</si>
  <si>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</si>
  <si>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</si>
  <si>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</si>
  <si>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</si>
  <si>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</si>
  <si>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</si>
  <si>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</si>
  <si>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</si>
  <si>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</si>
  <si>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</si>
  <si>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</si>
  <si>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</si>
  <si>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</si>
  <si>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</si>
  <si>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</si>
  <si>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</si>
  <si>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</si>
  <si>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</si>
  <si>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</si>
  <si>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</si>
  <si>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</si>
  <si>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</si>
  <si>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</si>
  <si>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</si>
  <si>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</si>
  <si>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</si>
  <si>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</si>
  <si>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</si>
  <si>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</si>
  <si>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</si>
  <si>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</si>
  <si>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</si>
  <si>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</si>
  <si>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</si>
  <si>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</si>
  <si>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</si>
  <si>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</si>
  <si>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</si>
  <si>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</si>
  <si>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</si>
  <si>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</si>
  <si>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</si>
  <si>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</si>
  <si>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</si>
  <si>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</si>
  <si>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</si>
  <si>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</si>
  <si>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</si>
  <si>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</si>
  <si>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</si>
  <si>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</si>
  <si>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</si>
  <si>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</si>
  <si>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</si>
  <si>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</si>
  <si>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</si>
  <si>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</si>
  <si>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</si>
  <si>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</si>
  <si>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</si>
  <si>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</si>
  <si>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</si>
  <si>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</si>
  <si>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</si>
  <si>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</si>
  <si>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</si>
  <si>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</si>
  <si>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</si>
  <si>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</si>
  <si>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</si>
  <si>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</si>
  <si>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</si>
  <si>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</si>
  <si>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</si>
  <si>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</si>
  <si>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</si>
  <si>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</si>
  <si>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</si>
  <si>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</si>
  <si>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</si>
  <si>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</si>
  <si>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</si>
  <si>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</si>
  <si>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</si>
  <si>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</si>
  <si>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</si>
  <si>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</si>
  <si>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</si>
  <si>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</si>
  <si>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</si>
  <si>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</si>
  <si>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</si>
  <si>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</si>
  <si>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</si>
  <si>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</si>
  <si>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</si>
  <si>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</si>
  <si>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</si>
  <si>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</si>
  <si>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</si>
  <si>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</si>
  <si>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</si>
  <si>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</si>
  <si>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</si>
  <si>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</si>
  <si>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</si>
  <si>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</si>
  <si>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</si>
  <si>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</si>
  <si>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</si>
  <si>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</si>
  <si>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</si>
  <si>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</si>
  <si>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</si>
  <si>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</si>
  <si>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</si>
  <si>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</si>
  <si>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</si>
  <si>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</si>
  <si>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</si>
  <si>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</si>
  <si>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</si>
  <si>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</si>
  <si>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</si>
  <si>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</si>
  <si>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</si>
  <si>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</si>
  <si>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</si>
  <si>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</si>
  <si>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</si>
  <si>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</si>
  <si>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</si>
  <si>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</si>
  <si>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</si>
  <si>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</si>
  <si>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</si>
  <si>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</si>
  <si>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</si>
  <si>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</si>
  <si>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</si>
  <si>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</si>
  <si>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</si>
  <si>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</si>
  <si>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</si>
  <si>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</si>
  <si>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</si>
  <si>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</si>
  <si>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</si>
  <si>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</si>
  <si>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</si>
  <si>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</si>
  <si>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</si>
  <si>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</si>
  <si>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</si>
  <si>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</si>
  <si>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</si>
  <si>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</si>
  <si>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</si>
  <si>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</si>
  <si>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</si>
  <si>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</si>
  <si>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</si>
  <si>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</si>
  <si>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</si>
  <si>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</si>
  <si>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</si>
  <si>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</si>
  <si>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</si>
  <si>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</si>
  <si>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</si>
  <si>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</si>
  <si>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</si>
  <si>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</si>
  <si>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</si>
  <si>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</si>
  <si>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</si>
  <si>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</si>
  <si>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</si>
  <si>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</si>
  <si>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</si>
  <si>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</si>
  <si>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</si>
  <si>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</si>
  <si>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</si>
  <si>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</si>
  <si>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</si>
  <si>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</si>
  <si>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</si>
  <si>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</si>
  <si>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</si>
  <si>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</si>
  <si>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</si>
  <si>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</si>
  <si>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</si>
  <si>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</si>
  <si>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</si>
  <si>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</si>
  <si>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</si>
  <si>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</si>
  <si>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</si>
  <si>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</si>
  <si>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</si>
  <si>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</si>
  <si>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</si>
  <si>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</si>
  <si>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</si>
  <si>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</si>
  <si>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</si>
  <si>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</si>
  <si>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</si>
  <si>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</si>
  <si>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</si>
  <si>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</si>
  <si>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</si>
  <si>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</si>
  <si>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</si>
  <si>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</si>
  <si>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</si>
  <si>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</si>
  <si>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</si>
  <si>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</si>
  <si>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</si>
  <si>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</si>
  <si>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</si>
  <si>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</si>
  <si>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</si>
  <si>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</si>
  <si>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</si>
  <si>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</si>
  <si>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</si>
  <si>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</si>
  <si>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</si>
  <si>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</si>
  <si>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</si>
  <si>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</si>
  <si>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</si>
  <si>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</si>
  <si>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</si>
  <si>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</si>
  <si>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</si>
  <si>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</si>
  <si>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</si>
  <si>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</si>
  <si>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</si>
  <si>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</si>
  <si>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</si>
  <si>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</si>
  <si>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</si>
  <si>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</si>
  <si>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</si>
  <si>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</si>
  <si>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</si>
  <si>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</si>
  <si>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</si>
  <si>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</si>
  <si>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</si>
  <si>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</si>
  <si>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</si>
  <si>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</si>
  <si>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</si>
  <si>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</si>
  <si>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</si>
  <si>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</si>
  <si>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</si>
  <si>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</si>
  <si>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</si>
  <si>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</si>
  <si>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</si>
  <si>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</si>
  <si>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</si>
  <si>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</si>
  <si>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</si>
  <si>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</si>
  <si>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</si>
  <si>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</si>
  <si>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</si>
  <si>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</si>
  <si>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</si>
  <si>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</si>
  <si>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</si>
  <si>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</si>
  <si>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</si>
  <si>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</si>
  <si>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</si>
  <si>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</si>
  <si>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</si>
  <si>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</si>
  <si>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</si>
  <si>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</si>
  <si>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</si>
  <si>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</si>
  <si>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</si>
  <si>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</si>
  <si>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</si>
  <si>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</si>
  <si>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</si>
  <si>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</si>
  <si>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</si>
  <si>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</si>
  <si>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</si>
  <si>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</si>
  <si>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</si>
  <si>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</si>
  <si>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</si>
  <si>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</si>
  <si>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</si>
  <si>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</si>
  <si>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</si>
  <si>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</si>
  <si>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</si>
  <si>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</si>
  <si>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</si>
  <si>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</si>
  <si>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</si>
  <si>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</si>
  <si>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</si>
  <si>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</si>
  <si>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</si>
  <si>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</si>
  <si>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</si>
  <si>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</si>
  <si>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</si>
  <si>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</si>
  <si>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</si>
  <si>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</si>
  <si>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</si>
  <si>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</si>
  <si>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</si>
  <si>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</si>
  <si>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</si>
  <si>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</si>
  <si>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</si>
  <si>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</si>
  <si>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</si>
  <si>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</si>
  <si>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</si>
  <si>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</si>
  <si>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</si>
  <si>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</si>
  <si>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</si>
  <si>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</si>
  <si>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</si>
  <si>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</si>
  <si>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</si>
  <si>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</si>
  <si>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</si>
  <si>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</si>
  <si>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</si>
  <si>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</si>
  <si>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</si>
  <si>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</si>
  <si>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</si>
  <si>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</si>
  <si>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</si>
  <si>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</si>
  <si>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</si>
  <si>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</si>
  <si>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</si>
  <si>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</si>
  <si>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</si>
  <si>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</si>
  <si>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</si>
  <si>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</si>
  <si>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</si>
  <si>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</si>
  <si>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</si>
  <si>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</si>
  <si>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</si>
  <si>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</si>
  <si>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</si>
  <si>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</si>
  <si>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</si>
  <si>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</si>
  <si>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</si>
  <si>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</si>
  <si>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</si>
  <si>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</si>
  <si>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</si>
  <si>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</si>
  <si>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</si>
  <si>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</si>
  <si>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</si>
  <si>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</si>
  <si>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</si>
  <si>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</si>
  <si>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</si>
  <si>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</si>
  <si>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</si>
  <si>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</si>
  <si>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</si>
  <si>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</si>
  <si>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</si>
  <si>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</si>
  <si>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</si>
  <si>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</si>
  <si>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</si>
  <si>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</si>
  <si>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</si>
  <si>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</si>
  <si>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</si>
  <si>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</si>
  <si>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</si>
  <si>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</si>
  <si>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</si>
  <si>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</si>
  <si>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</si>
  <si>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</si>
  <si>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</si>
  <si>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</si>
  <si>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</si>
  <si>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</si>
  <si>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</si>
  <si>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</si>
  <si>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</si>
  <si>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</si>
  <si>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</si>
  <si>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</si>
  <si>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</si>
  <si>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</si>
  <si>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</si>
  <si>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</si>
  <si>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</si>
  <si>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</si>
  <si>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</si>
  <si>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</si>
  <si>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</si>
  <si>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</si>
  <si>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</si>
  <si>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</si>
  <si>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</si>
  <si>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</si>
  <si>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</si>
  <si>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</si>
  <si>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</si>
  <si>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</si>
  <si>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</si>
  <si>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</si>
  <si>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</si>
  <si>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</si>
  <si>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</si>
  <si>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</si>
  <si>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</si>
  <si>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</si>
  <si>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</si>
  <si>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</si>
  <si>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</si>
  <si>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</si>
  <si>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</si>
  <si>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</si>
  <si>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</si>
  <si>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</si>
  <si>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</si>
  <si>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</si>
  <si>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</si>
  <si>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</si>
  <si>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</si>
  <si>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</si>
  <si>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</si>
  <si>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</si>
  <si>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</si>
  <si>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</si>
  <si>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</si>
  <si>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</si>
  <si>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</si>
  <si>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</si>
  <si>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</si>
  <si>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</si>
  <si>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</si>
  <si>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</si>
  <si>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</si>
  <si>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</si>
  <si>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</si>
  <si>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</si>
  <si>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</si>
  <si>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</si>
  <si>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</si>
  <si>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</si>
  <si>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</si>
  <si>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</si>
  <si>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</si>
  <si>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</si>
  <si>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</si>
  <si>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</si>
  <si>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</si>
  <si>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</si>
  <si>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</si>
  <si>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</si>
  <si>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</si>
  <si>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</si>
  <si>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</si>
  <si>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</si>
  <si>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</si>
  <si>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</si>
  <si>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</si>
  <si>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</si>
  <si>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</si>
  <si>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</si>
  <si>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</si>
  <si>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</si>
  <si>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</si>
  <si>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</si>
  <si>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</si>
  <si>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</si>
  <si>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</si>
  <si>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</si>
  <si>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</si>
  <si>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</si>
  <si>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</si>
  <si>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</si>
  <si>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</si>
  <si>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</si>
  <si>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</si>
  <si>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</si>
  <si>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</si>
  <si>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</si>
  <si>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</si>
  <si>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</si>
  <si>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</si>
  <si>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</si>
  <si>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</si>
  <si>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</si>
  <si>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</si>
  <si>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</si>
  <si>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</si>
  <si>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</si>
  <si>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</si>
  <si>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</si>
  <si>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</si>
  <si>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</si>
  <si>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</si>
  <si>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</si>
  <si>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</si>
  <si>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</si>
  <si>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</si>
  <si>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</si>
  <si>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</si>
  <si>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</si>
  <si>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</si>
  <si>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</si>
  <si>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</si>
  <si>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</si>
  <si>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</si>
  <si>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</si>
  <si>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</si>
  <si>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</si>
  <si>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</si>
  <si>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</si>
  <si>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</si>
  <si>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</si>
  <si>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</si>
  <si>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</si>
  <si>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</si>
  <si>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</si>
  <si>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</si>
  <si>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</si>
  <si>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</si>
  <si>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</si>
  <si>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</si>
  <si>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</si>
  <si>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</si>
  <si>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</si>
  <si>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</si>
  <si>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</si>
  <si>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</si>
  <si>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</si>
  <si>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</si>
  <si>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</si>
  <si>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</si>
  <si>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</si>
  <si>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</si>
  <si>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</si>
  <si>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</si>
  <si>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</si>
  <si>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</si>
  <si>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</si>
  <si>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</si>
  <si>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</si>
  <si>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</si>
  <si>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</si>
  <si>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</si>
  <si>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</si>
  <si>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</si>
  <si>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</si>
  <si>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</si>
  <si>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</si>
  <si>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</si>
  <si>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</si>
  <si>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</si>
  <si>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</si>
  <si>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</si>
  <si>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</si>
  <si>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</si>
  <si>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</si>
  <si>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</si>
  <si>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</si>
  <si>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</si>
  <si>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</si>
  <si>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</si>
  <si>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</si>
  <si>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</si>
  <si>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</si>
  <si>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</si>
  <si>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</si>
  <si>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</si>
  <si>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</si>
  <si>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</si>
  <si>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</si>
  <si>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</si>
  <si>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</si>
  <si>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</si>
  <si>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</si>
  <si>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</si>
  <si>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</si>
  <si>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</si>
  <si>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</si>
  <si>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</si>
  <si>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</si>
  <si>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</si>
  <si>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</si>
  <si>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</si>
  <si>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</si>
  <si>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</si>
  <si>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</si>
  <si>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</si>
  <si>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</si>
  <si>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</si>
  <si>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</si>
  <si>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</si>
  <si>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</si>
  <si>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</si>
  <si>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</si>
  <si>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</si>
  <si>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</si>
  <si>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</si>
  <si>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</si>
  <si>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</si>
  <si>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</si>
  <si>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</si>
  <si>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</si>
  <si>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</si>
  <si>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</si>
  <si>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</si>
  <si>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</si>
  <si>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</si>
  <si>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</si>
  <si>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</si>
  <si>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</si>
  <si>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</si>
  <si>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</si>
  <si>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</si>
  <si>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</si>
  <si>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</si>
  <si>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</si>
  <si>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</si>
  <si>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</si>
  <si>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</si>
  <si>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</si>
  <si>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</si>
  <si>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</si>
  <si>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</si>
  <si>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</si>
  <si>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</si>
  <si>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</si>
  <si>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</si>
  <si>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</si>
  <si>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</si>
  <si>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</si>
  <si>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</si>
  <si>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</si>
  <si>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</si>
  <si>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</si>
  <si>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</si>
  <si>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</si>
  <si>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</si>
  <si>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</si>
  <si>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</si>
  <si>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</si>
  <si>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</si>
  <si>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</si>
  <si>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</si>
  <si>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</si>
  <si>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</si>
  <si>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</si>
  <si>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</si>
  <si>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</si>
  <si>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</si>
  <si>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</si>
  <si>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</si>
  <si>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</si>
  <si>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</si>
  <si>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</si>
  <si>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</si>
  <si>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</si>
  <si>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</si>
  <si>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</si>
  <si>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</si>
  <si>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</si>
  <si>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</si>
  <si>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</si>
  <si>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</si>
  <si>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</si>
  <si>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</si>
  <si>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</si>
  <si>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</si>
  <si>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</si>
  <si>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</si>
  <si>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</si>
  <si>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</si>
  <si>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</si>
  <si>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</si>
  <si>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</si>
  <si>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</si>
  <si>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</si>
  <si>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</si>
  <si>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</si>
  <si>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</si>
  <si>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</si>
  <si>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</si>
  <si>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</si>
  <si>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</si>
  <si>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</si>
  <si>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</si>
  <si>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</si>
  <si>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</si>
  <si>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</si>
  <si>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</si>
  <si>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</si>
  <si>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</si>
  <si>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</si>
  <si>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</si>
  <si>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</si>
  <si>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</si>
  <si>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</si>
  <si>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</si>
  <si>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</si>
  <si>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</si>
  <si>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</si>
  <si>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</si>
  <si>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</si>
  <si>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</si>
  <si>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</si>
  <si>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</si>
  <si>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</si>
  <si>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</si>
  <si>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</si>
  <si>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</si>
  <si>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</si>
  <si>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</si>
  <si>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</si>
  <si>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</si>
  <si>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</si>
  <si>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</si>
  <si>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</si>
  <si>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</si>
  <si>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</si>
  <si>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</si>
  <si>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</si>
  <si>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</si>
  <si>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</si>
  <si>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</si>
  <si>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</si>
  <si>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</si>
  <si>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</si>
  <si>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</si>
  <si>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</si>
  <si>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</si>
  <si>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</si>
  <si>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</si>
  <si>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</si>
  <si>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</si>
  <si>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</si>
  <si>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</si>
  <si>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</si>
  <si>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</si>
  <si>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</si>
  <si>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</si>
  <si>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</si>
  <si>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</si>
  <si>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</si>
  <si>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</si>
  <si>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</si>
  <si>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</si>
  <si>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</si>
  <si>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</si>
  <si>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</si>
  <si>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</si>
  <si>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</si>
  <si>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</si>
  <si>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</si>
  <si>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</si>
  <si>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</si>
  <si>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</si>
  <si>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</si>
  <si>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</si>
  <si>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</si>
  <si>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</si>
  <si>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</si>
  <si>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</si>
  <si>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</si>
  <si>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</si>
  <si>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</si>
  <si>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</si>
  <si>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</si>
  <si>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</si>
  <si>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</si>
  <si>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</si>
  <si>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</si>
  <si>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</si>
  <si>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</si>
  <si>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</si>
  <si>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</si>
  <si>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</si>
  <si>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</si>
  <si>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</si>
  <si>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</si>
  <si>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</si>
  <si>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</si>
  <si>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</si>
  <si>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</si>
  <si>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</si>
  <si>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</si>
  <si>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</si>
  <si>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</si>
  <si>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</si>
  <si>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</si>
  <si>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</si>
  <si>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</si>
  <si>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</si>
  <si>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</si>
  <si>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</si>
  <si>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</si>
  <si>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</si>
  <si>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</si>
  <si>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</si>
  <si>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</si>
  <si>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</si>
  <si>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</si>
  <si>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</si>
  <si>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</si>
  <si>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</si>
  <si>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</si>
  <si>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</si>
  <si>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</si>
  <si>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</si>
  <si>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</si>
  <si>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</si>
  <si>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</si>
  <si>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</si>
  <si>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</si>
  <si>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</si>
  <si>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</si>
  <si>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</si>
  <si>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</si>
  <si>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</si>
  <si>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</si>
  <si>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</si>
  <si>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</si>
  <si>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</si>
  <si>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</si>
  <si>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</si>
  <si>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</si>
  <si>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</si>
  <si>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</si>
  <si>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</si>
  <si>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</si>
  <si>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</si>
  <si>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</si>
  <si>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</si>
  <si>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</si>
  <si>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</si>
  <si>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</si>
  <si>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</si>
  <si>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</si>
  <si>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</si>
  <si>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</si>
  <si>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</si>
  <si>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</si>
  <si>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</si>
  <si>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</si>
  <si>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</si>
  <si>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</si>
  <si>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</si>
  <si>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</si>
  <si>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</si>
  <si>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</si>
  <si>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</si>
  <si>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</si>
  <si>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</si>
  <si>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</si>
  <si>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</si>
  <si>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</si>
  <si>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</si>
  <si>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</si>
  <si>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</si>
  <si>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</si>
  <si>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</si>
  <si>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</si>
  <si>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</si>
  <si>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</si>
  <si>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</si>
  <si>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</si>
  <si>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</si>
  <si>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</si>
  <si>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</si>
  <si>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</si>
  <si>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</si>
  <si>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</si>
  <si>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</si>
  <si>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</si>
  <si>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</si>
  <si>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</si>
  <si>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</si>
  <si>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</si>
  <si>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</si>
  <si>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</si>
  <si>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</si>
  <si>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</si>
  <si>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</si>
  <si>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</si>
  <si>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</si>
  <si>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</si>
  <si>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</si>
  <si>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</si>
  <si>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</si>
  <si>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</si>
  <si>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</si>
  <si>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</si>
  <si>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</si>
  <si>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</si>
  <si>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</si>
  <si>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</si>
  <si>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</si>
  <si>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</si>
  <si>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</si>
  <si>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</si>
  <si>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</si>
  <si>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</si>
  <si>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</si>
  <si>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</si>
  <si>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</si>
  <si>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</si>
  <si>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</si>
  <si>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</si>
  <si>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</si>
  <si>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</si>
  <si>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</si>
  <si>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</si>
  <si>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</si>
  <si>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</si>
  <si>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</si>
  <si>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</si>
  <si>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</si>
  <si>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</si>
  <si>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</si>
  <si>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</si>
  <si>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</si>
  <si>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</si>
  <si>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</si>
  <si>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</si>
  <si>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</si>
  <si>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</si>
  <si>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</si>
  <si>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</si>
  <si>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</si>
  <si>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</si>
  <si>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</si>
  <si>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</si>
  <si>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</si>
  <si>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</si>
  <si>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</si>
  <si>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</si>
  <si>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</si>
  <si>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</si>
  <si>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</si>
  <si>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</si>
  <si>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</si>
  <si>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</si>
  <si>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</si>
  <si>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</si>
  <si>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</si>
  <si>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</si>
  <si>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</si>
  <si>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</si>
  <si>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</si>
  <si>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</si>
  <si>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</si>
  <si>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</si>
  <si>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</si>
  <si>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</si>
  <si>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</si>
  <si>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</si>
  <si>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</si>
  <si>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</si>
  <si>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</si>
  <si>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</si>
  <si>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</si>
  <si>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</si>
  <si>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</si>
  <si>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</si>
  <si>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</si>
  <si>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</si>
  <si>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</si>
  <si>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</si>
  <si>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</si>
  <si>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</si>
  <si>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</si>
  <si>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</si>
  <si>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</si>
  <si>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</si>
  <si>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</si>
  <si>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</si>
  <si>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</si>
  <si>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</si>
  <si>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</si>
  <si>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</si>
  <si>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</si>
  <si>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</si>
  <si>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</si>
  <si>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</si>
  <si>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</si>
  <si>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</si>
  <si>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</si>
  <si>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</si>
  <si>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</si>
  <si>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</si>
  <si>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</si>
  <si>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</si>
  <si>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</si>
  <si>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</si>
  <si>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</si>
  <si>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</si>
  <si>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</si>
  <si>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</si>
  <si>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</si>
  <si>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</si>
  <si>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</si>
  <si>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</si>
  <si>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</si>
  <si>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</si>
  <si>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</si>
  <si>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</si>
  <si>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</si>
  <si>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</si>
  <si>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</si>
  <si>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</si>
  <si>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</si>
  <si>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</si>
  <si>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</si>
  <si>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</si>
  <si>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</si>
  <si>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</si>
  <si>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</si>
  <si>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</si>
  <si>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</si>
  <si>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</si>
  <si>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</si>
  <si>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</si>
  <si>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</si>
  <si>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</si>
  <si>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</si>
  <si>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</si>
  <si>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</si>
  <si>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</si>
  <si>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</si>
  <si>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</si>
  <si>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</si>
  <si>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</si>
  <si>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</si>
  <si>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</si>
  <si>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</si>
  <si>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</si>
  <si>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</si>
  <si>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</si>
  <si>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</si>
  <si>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</si>
  <si>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</si>
  <si>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</si>
  <si>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</si>
  <si>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</si>
  <si>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</si>
  <si>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</si>
  <si>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</si>
  <si>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</si>
  <si>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</si>
  <si>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</si>
  <si>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</si>
  <si>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</si>
  <si>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</si>
  <si>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</si>
  <si>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</si>
  <si>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</si>
  <si>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</si>
  <si>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</si>
  <si>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</si>
  <si>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</si>
  <si>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</si>
  <si>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</si>
  <si>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</si>
  <si>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</si>
  <si>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</si>
  <si>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</si>
  <si>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</si>
  <si>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</si>
  <si>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</si>
  <si>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</si>
  <si>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</si>
  <si>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</si>
  <si>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</si>
  <si>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</si>
  <si>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</si>
  <si>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</si>
  <si>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</si>
  <si>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</si>
  <si>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</si>
  <si>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</si>
  <si>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</si>
  <si>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</si>
  <si>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</si>
  <si>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</si>
  <si>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</si>
  <si>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</si>
  <si>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</si>
  <si>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</si>
  <si>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</si>
  <si>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</si>
  <si>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</si>
  <si>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</si>
  <si>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</si>
  <si>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</si>
  <si>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</si>
  <si>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</si>
  <si>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</si>
  <si>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</si>
  <si>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</si>
  <si>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</si>
  <si>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</si>
  <si>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</si>
  <si>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</si>
  <si>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</si>
  <si>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</si>
  <si>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</si>
  <si>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</si>
  <si>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</si>
  <si>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</si>
  <si>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</si>
  <si>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</si>
  <si>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</si>
  <si>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</si>
  <si>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</si>
  <si>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</si>
  <si>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</si>
  <si>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</si>
  <si>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</si>
  <si>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</si>
  <si>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</si>
  <si>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</si>
  <si>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</si>
  <si>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</si>
  <si>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</si>
  <si>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</si>
  <si>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</si>
  <si>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</si>
  <si>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</si>
  <si>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</si>
  <si>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</si>
  <si>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</si>
  <si>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</si>
  <si>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</si>
  <si>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</si>
  <si>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</si>
  <si>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</si>
  <si>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</si>
  <si>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</si>
  <si>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</si>
  <si>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</si>
  <si>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</si>
  <si>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</si>
  <si>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</si>
  <si>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</si>
  <si>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</si>
  <si>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</si>
  <si>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</si>
  <si>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</si>
  <si>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</si>
  <si>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</si>
  <si>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</si>
  <si>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</si>
  <si>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</si>
  <si>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</si>
  <si>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</si>
  <si>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</si>
  <si>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</si>
  <si>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</si>
  <si>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</si>
  <si>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</si>
  <si>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</si>
  <si>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</si>
  <si>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</si>
  <si>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</si>
  <si>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</si>
  <si>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</si>
  <si>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</si>
  <si>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</si>
  <si>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</si>
  <si>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</si>
  <si>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</si>
  <si>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</si>
  <si>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</si>
  <si>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</si>
  <si>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</si>
  <si>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</si>
  <si>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</si>
  <si>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</si>
  <si>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</si>
  <si>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</si>
  <si>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</si>
  <si>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</si>
  <si>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</si>
  <si>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</si>
  <si>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</si>
  <si>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</si>
  <si>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</si>
  <si>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</si>
  <si>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</si>
  <si>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</si>
  <si>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</si>
  <si>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</si>
  <si>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</si>
  <si>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</si>
  <si>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</si>
  <si>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</si>
  <si>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</si>
  <si>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</si>
  <si>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</si>
  <si>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</si>
  <si>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</si>
  <si>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</si>
  <si>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</si>
  <si>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</si>
  <si>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</si>
  <si>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</si>
  <si>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</si>
  <si>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</si>
  <si>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</si>
  <si>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</si>
  <si>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</si>
  <si>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</si>
  <si>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</si>
  <si>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</si>
  <si>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</si>
  <si>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</si>
  <si>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</si>
  <si>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</si>
  <si>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</si>
  <si>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</si>
  <si>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</si>
  <si>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</si>
  <si>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</si>
  <si>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</si>
  <si>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</si>
  <si>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</si>
  <si>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</si>
  <si>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</si>
  <si>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</si>
  <si>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</si>
  <si>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</si>
  <si>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</si>
  <si>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</si>
  <si>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</si>
  <si>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</si>
  <si>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</si>
  <si>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</si>
  <si>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</si>
  <si>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</si>
  <si>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</si>
  <si>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</si>
  <si>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</si>
  <si>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</si>
  <si>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</si>
  <si>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</si>
  <si>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</si>
  <si>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</si>
  <si>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</si>
  <si>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</si>
  <si>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</si>
  <si>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</si>
  <si>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</si>
  <si>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</si>
  <si>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</si>
  <si>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</si>
  <si>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</si>
  <si>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</si>
  <si>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</si>
  <si>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</si>
  <si>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</si>
  <si>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</si>
  <si>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</si>
  <si>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</si>
  <si>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</si>
  <si>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</si>
  <si>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</si>
  <si>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</si>
  <si>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</si>
  <si>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</si>
  <si>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</si>
  <si>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</si>
  <si>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</si>
  <si>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</si>
  <si>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</si>
  <si>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</si>
  <si>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</si>
  <si>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</si>
  <si>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</si>
  <si>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</si>
  <si>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</si>
  <si>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</si>
  <si>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</si>
  <si>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</si>
  <si>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</si>
  <si>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</si>
  <si>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</si>
  <si>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</si>
  <si>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</si>
  <si>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</si>
  <si>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</si>
  <si>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</si>
  <si>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</si>
  <si>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</si>
  <si>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</si>
  <si>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</si>
  <si>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</si>
  <si>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</si>
  <si>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</si>
  <si>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</si>
  <si>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</si>
  <si>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</si>
  <si>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</si>
  <si>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</si>
  <si>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</si>
  <si>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</si>
  <si>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</si>
  <si>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</si>
  <si>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</si>
  <si>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</si>
  <si>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</si>
  <si>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</si>
  <si>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</si>
  <si>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</si>
  <si>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</si>
  <si>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</si>
  <si>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</si>
  <si>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</si>
  <si>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</si>
  <si>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</si>
  <si>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</si>
  <si>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</si>
  <si>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</si>
  <si>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</si>
  <si>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</si>
  <si>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</si>
  <si>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</si>
  <si>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</si>
  <si>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</si>
  <si>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</si>
  <si>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</si>
  <si>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</si>
  <si>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</si>
  <si>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</si>
  <si>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</si>
  <si>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</si>
  <si>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</si>
  <si>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</si>
  <si>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</si>
  <si>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</si>
  <si>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</si>
  <si>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</si>
  <si>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</si>
  <si>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</si>
  <si>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</si>
  <si>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</si>
  <si>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</si>
  <si>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</si>
  <si>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</si>
  <si>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</si>
  <si>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</si>
  <si>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</si>
  <si>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</si>
  <si>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</si>
  <si>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</si>
  <si>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</si>
  <si>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</si>
  <si>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</si>
  <si>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</si>
  <si>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</si>
  <si>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</si>
  <si>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</si>
  <si>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</si>
  <si>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</si>
  <si>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</si>
  <si>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</si>
  <si>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</si>
  <si>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</si>
  <si>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</si>
  <si>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</si>
  <si>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</si>
  <si>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</si>
  <si>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</si>
  <si>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</si>
  <si>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</si>
  <si>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</si>
  <si>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</si>
  <si>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</si>
  <si>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</si>
  <si>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</si>
  <si>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</si>
  <si>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</si>
  <si>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</si>
  <si>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</si>
  <si>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</si>
  <si>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</si>
  <si>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</si>
  <si>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</si>
  <si>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</si>
  <si>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</si>
  <si>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</si>
  <si>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</si>
  <si>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</si>
  <si>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</si>
  <si>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</si>
  <si>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</si>
  <si>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</si>
  <si>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</si>
  <si>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</si>
  <si>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</si>
  <si>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</si>
  <si>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</si>
  <si>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</si>
  <si>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</si>
  <si>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</si>
  <si>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</si>
  <si>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</si>
  <si>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</si>
  <si>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</si>
  <si>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</si>
  <si>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</si>
  <si>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</si>
  <si>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</si>
  <si>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</si>
  <si>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</si>
  <si>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</si>
  <si>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</si>
  <si>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</si>
  <si>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</si>
  <si>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</si>
  <si>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</si>
  <si>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</si>
  <si>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</si>
  <si>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</si>
  <si>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</si>
  <si>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</si>
  <si>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</si>
  <si>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</si>
  <si>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</si>
  <si>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</si>
  <si>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</si>
  <si>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</si>
  <si>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</si>
  <si>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</si>
  <si>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</si>
  <si>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</si>
  <si>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</si>
  <si>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</si>
  <si>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</si>
  <si>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</si>
  <si>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</si>
  <si>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</si>
  <si>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</si>
  <si>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</si>
  <si>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</si>
  <si>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</si>
  <si>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</si>
  <si>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</si>
  <si>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</si>
  <si>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</si>
  <si>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</si>
  <si>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</si>
  <si>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</si>
  <si>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</si>
  <si>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</si>
  <si>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</si>
  <si>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</si>
  <si>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</si>
  <si>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</si>
  <si>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</si>
  <si>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</si>
  <si>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</si>
  <si>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</si>
  <si>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</si>
  <si>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</si>
  <si>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</si>
  <si>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</si>
  <si>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</si>
  <si>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</si>
  <si>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</si>
  <si>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</si>
  <si>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</si>
  <si>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</si>
  <si>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</si>
  <si>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</si>
  <si>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</si>
  <si>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</si>
  <si>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</si>
  <si>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</si>
  <si>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</si>
  <si>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</si>
  <si>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</si>
  <si>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</si>
  <si>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</si>
  <si>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</si>
  <si>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</si>
  <si>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</si>
  <si>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</si>
  <si>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</si>
  <si>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</si>
  <si>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</si>
  <si>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</si>
  <si>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</si>
  <si>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</si>
  <si>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</si>
  <si>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</si>
  <si>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</si>
  <si>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</si>
  <si>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</si>
  <si>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</si>
  <si>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</si>
  <si>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</si>
  <si>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</si>
  <si>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</si>
  <si>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</si>
  <si>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</si>
  <si>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</si>
  <si>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</si>
  <si>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</si>
  <si>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</si>
  <si>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</si>
  <si>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</si>
  <si>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</si>
  <si>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</si>
  <si>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</si>
  <si>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</si>
  <si>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</si>
  <si>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</si>
  <si>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</si>
  <si>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</si>
  <si>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</si>
  <si>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</si>
  <si>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</si>
  <si>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</si>
  <si>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</si>
  <si>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</si>
  <si>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</si>
  <si>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</si>
  <si>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</si>
  <si>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</si>
  <si>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</si>
  <si>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</si>
  <si>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</si>
  <si>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</si>
  <si>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</si>
  <si>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</si>
  <si>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</si>
  <si>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</si>
  <si>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</si>
  <si>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</si>
  <si>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</si>
  <si>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</si>
  <si>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</si>
  <si>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</si>
  <si>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</si>
  <si>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</si>
  <si>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</si>
  <si>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</si>
  <si>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</si>
  <si>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</si>
  <si>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</si>
  <si>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</si>
  <si>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</si>
  <si>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</si>
  <si>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</si>
  <si>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</si>
  <si>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</si>
  <si>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</si>
  <si>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</si>
  <si>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</si>
  <si>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</si>
  <si>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</si>
  <si>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</si>
  <si>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</si>
  <si>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</si>
  <si>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</si>
  <si>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</si>
  <si>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</si>
  <si>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</si>
  <si>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</si>
  <si>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</si>
  <si>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</si>
  <si>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</si>
  <si>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</si>
  <si>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</si>
  <si>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</si>
  <si>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</si>
  <si>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</si>
  <si>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</si>
  <si>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</si>
  <si>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</si>
  <si>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</si>
  <si>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</si>
  <si>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</si>
  <si>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</si>
  <si>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</si>
  <si>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</si>
  <si>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</si>
  <si>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</si>
  <si>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</si>
  <si>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</si>
  <si>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</si>
  <si>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</si>
  <si>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</si>
  <si>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</si>
  <si>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</si>
  <si>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</si>
  <si>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</si>
  <si>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</si>
  <si>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</si>
  <si>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</si>
  <si>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</si>
  <si>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</si>
  <si>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</si>
  <si>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</si>
  <si>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</si>
  <si>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</si>
  <si>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</si>
  <si>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</si>
  <si>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</si>
  <si>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</si>
  <si>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</si>
  <si>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</si>
  <si>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</si>
  <si>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</si>
  <si>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</si>
  <si>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</si>
  <si>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</si>
  <si>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</si>
  <si>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</si>
  <si>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</si>
  <si>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</si>
  <si>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</si>
  <si>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</si>
  <si>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</si>
  <si>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</si>
  <si>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</si>
  <si>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</si>
  <si>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</si>
  <si>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</si>
  <si>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</si>
  <si>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</si>
  <si>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</si>
  <si>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</si>
  <si>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</si>
  <si>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</si>
  <si>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</si>
  <si>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</si>
  <si>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</si>
  <si>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</si>
  <si>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</si>
  <si>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</si>
  <si>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</si>
  <si>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</si>
  <si>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</si>
  <si>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</si>
  <si>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</si>
  <si>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</si>
  <si>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</si>
  <si>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</si>
  <si>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</si>
  <si>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</si>
  <si>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</si>
  <si>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</si>
  <si>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</si>
  <si>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</si>
  <si>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</si>
  <si>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</si>
  <si>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</si>
  <si>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</si>
  <si>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</si>
  <si>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</si>
  <si>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</si>
  <si>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</si>
  <si>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</si>
  <si>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</si>
  <si>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</si>
  <si>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</si>
  <si>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</si>
  <si>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</si>
  <si>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</si>
  <si>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</si>
  <si>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</si>
  <si>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</si>
  <si>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</si>
  <si>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</si>
  <si>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</si>
  <si>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</si>
  <si>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</si>
  <si>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</si>
  <si>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</si>
  <si>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</si>
  <si>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</si>
  <si>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</si>
  <si>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</si>
  <si>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</si>
  <si>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</si>
  <si>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</si>
  <si>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</si>
  <si>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</si>
  <si>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</si>
  <si>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</si>
  <si>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</si>
  <si>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</si>
  <si>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</si>
  <si>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</si>
  <si>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</si>
  <si>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</si>
  <si>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</si>
  <si>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</si>
  <si>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</si>
  <si>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</si>
  <si>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</si>
  <si>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</si>
  <si>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</si>
  <si>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</si>
  <si>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</si>
  <si>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</si>
  <si>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</si>
  <si>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</si>
  <si>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</si>
  <si>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</si>
  <si>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</si>
  <si>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</si>
  <si>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</si>
  <si>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</si>
  <si>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</si>
  <si>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</si>
  <si>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</si>
  <si>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</si>
  <si>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</si>
  <si>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</si>
  <si>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</si>
  <si>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</si>
  <si>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</si>
  <si>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</si>
  <si>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</si>
  <si>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</si>
  <si>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</si>
  <si>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</si>
  <si>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</si>
  <si>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</si>
  <si>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</si>
  <si>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</si>
  <si>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</si>
  <si>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</si>
  <si>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</si>
  <si>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</si>
  <si>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</si>
  <si>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</si>
  <si>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</si>
  <si>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</si>
  <si>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</si>
  <si>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</si>
  <si>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</si>
  <si>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</si>
  <si>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</si>
  <si>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</si>
  <si>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</si>
  <si>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</si>
  <si>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</si>
  <si>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</si>
  <si>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</si>
  <si>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</si>
  <si>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</si>
  <si>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</si>
  <si>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</si>
  <si>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</si>
  <si>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</si>
  <si>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</si>
  <si>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</si>
  <si>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</si>
  <si>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</si>
  <si>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</si>
  <si>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</si>
  <si>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</si>
  <si>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</si>
  <si>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</si>
  <si>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</si>
  <si>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</si>
  <si>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</si>
  <si>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</si>
  <si>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</si>
  <si>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</si>
  <si>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</si>
  <si>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</si>
  <si>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</si>
  <si>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</si>
  <si>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</si>
  <si>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</si>
  <si>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</si>
  <si>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</si>
  <si>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</si>
  <si>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</si>
  <si>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</si>
  <si>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</si>
  <si>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</si>
  <si>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</si>
  <si>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</si>
  <si>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</si>
  <si>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</si>
  <si>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</si>
  <si>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</si>
  <si>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</si>
  <si>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</si>
  <si>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</si>
  <si>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</si>
  <si>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</si>
  <si>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</si>
  <si>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</si>
  <si>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</si>
  <si>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</si>
  <si>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</si>
  <si>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</si>
  <si>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</si>
  <si>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</si>
  <si>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</si>
  <si>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</si>
  <si>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</si>
  <si>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</si>
  <si>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</si>
  <si>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</si>
  <si>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</si>
  <si>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</si>
  <si>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</si>
  <si>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</si>
  <si>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</si>
  <si>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</si>
  <si>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</si>
  <si>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</si>
  <si>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</si>
  <si>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</si>
  <si>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</si>
  <si>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</si>
  <si>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</si>
  <si>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</si>
  <si>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</si>
  <si>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</si>
  <si>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</si>
  <si>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</si>
  <si>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</si>
  <si>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</si>
  <si>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</si>
  <si>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</si>
  <si>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</si>
  <si>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</si>
  <si>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</si>
  <si>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</si>
  <si>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</si>
  <si>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</si>
  <si>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</si>
  <si>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</si>
  <si>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</si>
  <si>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</si>
  <si>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</si>
  <si>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</si>
  <si>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</si>
  <si>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</si>
  <si>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</si>
  <si>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</si>
  <si>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</si>
  <si>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</si>
  <si>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</si>
  <si>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</si>
  <si>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</si>
  <si>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</si>
  <si>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</si>
  <si>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</si>
  <si>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</si>
  <si>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</si>
  <si>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</si>
  <si>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</si>
  <si>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</si>
  <si>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</si>
  <si>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</si>
  <si>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</si>
  <si>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</si>
  <si>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</si>
  <si>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</si>
  <si>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</si>
  <si>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</si>
  <si>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</si>
  <si>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</si>
  <si>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</si>
  <si>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</si>
  <si>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</si>
  <si>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</si>
  <si>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</si>
  <si>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</si>
  <si>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</si>
  <si>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</si>
  <si>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</si>
  <si>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</si>
  <si>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</si>
  <si>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</si>
  <si>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</si>
  <si>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</si>
  <si>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</si>
  <si>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</si>
  <si>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</si>
  <si>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</si>
  <si>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</si>
  <si>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</si>
  <si>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</si>
  <si>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</si>
  <si>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</si>
  <si>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</si>
  <si>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</si>
  <si>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</si>
  <si>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</si>
  <si>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</si>
  <si>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</si>
  <si>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</si>
  <si>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</si>
  <si>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</si>
  <si>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</si>
  <si>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</si>
  <si>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</si>
  <si>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</si>
  <si>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</si>
  <si>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</si>
  <si>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</si>
  <si>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</si>
  <si>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</si>
  <si>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</si>
  <si>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</si>
  <si>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</si>
  <si>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</si>
  <si>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</si>
  <si>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</si>
  <si>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</si>
  <si>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</si>
  <si>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</si>
  <si>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</si>
  <si>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</si>
  <si>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</si>
  <si>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</si>
  <si>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</si>
  <si>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</si>
  <si>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</si>
  <si>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</si>
  <si>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</si>
  <si>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</si>
  <si>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</si>
  <si>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</si>
  <si>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</si>
  <si>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</si>
  <si>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</si>
  <si>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</si>
  <si>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</si>
  <si>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</si>
  <si>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</si>
  <si>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</si>
  <si>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</si>
  <si>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</si>
  <si>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</si>
  <si>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</si>
  <si>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</si>
  <si>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</si>
  <si>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</si>
  <si>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</si>
  <si>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</si>
  <si>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</si>
  <si>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</si>
  <si>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</si>
  <si>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</si>
  <si>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</si>
  <si>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</si>
  <si>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</si>
  <si>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</si>
  <si>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</si>
  <si>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</si>
  <si>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</si>
  <si>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</si>
  <si>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</si>
  <si>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</si>
  <si>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</si>
  <si>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</si>
  <si>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</si>
  <si>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</si>
  <si>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</si>
  <si>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</si>
  <si>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</si>
  <si>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</si>
  <si>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</si>
  <si>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</si>
  <si>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</si>
  <si>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</si>
  <si>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</si>
  <si>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</si>
  <si>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</si>
  <si>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</si>
  <si>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</si>
  <si>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</si>
  <si>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</si>
  <si>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</si>
  <si>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</si>
  <si>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</si>
  <si>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</si>
  <si>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</si>
  <si>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</si>
  <si>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</si>
  <si>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</si>
  <si>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</si>
  <si>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</si>
  <si>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</si>
  <si>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</si>
  <si>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</si>
  <si>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</si>
  <si>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</si>
  <si>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</si>
  <si>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</si>
  <si>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</si>
  <si>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</si>
  <si>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</si>
  <si>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</si>
  <si>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</si>
  <si>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</si>
  <si>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</si>
  <si>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</si>
  <si>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</si>
  <si>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</si>
  <si>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</si>
  <si>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</si>
  <si>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</si>
  <si>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</si>
  <si>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</si>
  <si>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</si>
  <si>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</si>
  <si>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</si>
  <si>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</si>
  <si>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</si>
  <si>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</si>
  <si>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</si>
  <si>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</si>
  <si>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</si>
  <si>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</si>
  <si>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</si>
  <si>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</si>
  <si>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</si>
  <si>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</si>
  <si>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</si>
  <si>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</si>
  <si>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</si>
  <si>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</si>
  <si>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</si>
  <si>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</si>
  <si>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</si>
  <si>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</si>
  <si>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</si>
  <si>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</si>
  <si>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</si>
  <si>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</si>
  <si>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</si>
  <si>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</si>
  <si>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</si>
  <si>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</si>
  <si>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</si>
  <si>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</si>
  <si>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</si>
  <si>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</si>
  <si>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</si>
  <si>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</si>
  <si>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</si>
  <si>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</si>
  <si>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</si>
  <si>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</si>
  <si>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</si>
  <si>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</si>
  <si>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</si>
  <si>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</si>
  <si>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</si>
  <si>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</si>
  <si>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</si>
  <si>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</si>
  <si>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</si>
  <si>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</si>
  <si>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</si>
  <si>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</si>
  <si>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</si>
  <si>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</si>
  <si>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</si>
  <si>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</si>
  <si>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</si>
  <si>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</si>
  <si>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</si>
  <si>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</si>
  <si>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</si>
  <si>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</si>
  <si>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</si>
  <si>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</si>
  <si>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</si>
  <si>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</si>
  <si>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</si>
  <si>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</si>
  <si>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</si>
  <si>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</si>
  <si>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</si>
  <si>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</si>
  <si>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</si>
  <si>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</si>
  <si>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</si>
  <si>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</si>
  <si>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</si>
  <si>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</si>
  <si>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</si>
  <si>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</si>
  <si>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</si>
  <si>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</si>
  <si>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</si>
  <si>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</si>
  <si>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</si>
  <si>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</si>
  <si>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</si>
  <si>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</si>
  <si>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</si>
  <si>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</si>
  <si>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</si>
  <si>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</si>
  <si>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</si>
  <si>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</si>
  <si>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</si>
  <si>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</si>
  <si>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</si>
  <si>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</si>
  <si>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</si>
  <si>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</si>
  <si>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</si>
  <si>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</si>
  <si>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</si>
  <si>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</si>
  <si>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</si>
  <si>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</si>
  <si>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</si>
  <si>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</si>
  <si>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</si>
  <si>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</si>
  <si>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</si>
  <si>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</si>
  <si>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</si>
  <si>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</si>
  <si>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</si>
  <si>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</si>
  <si>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</si>
  <si>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</si>
  <si>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</si>
  <si>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</si>
  <si>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</si>
  <si>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</si>
  <si>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</si>
  <si>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</si>
  <si>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</si>
  <si>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</si>
  <si>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</si>
  <si>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</si>
  <si>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</si>
  <si>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</si>
  <si>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</si>
  <si>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</si>
  <si>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</si>
  <si>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</si>
  <si>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</si>
  <si>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</si>
  <si>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</si>
  <si>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</si>
  <si>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</si>
  <si>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</si>
  <si>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</si>
  <si>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</si>
  <si>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</si>
  <si>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</si>
  <si>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</si>
  <si>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</si>
  <si>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</si>
  <si>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</si>
  <si>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</si>
  <si>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</si>
  <si>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</si>
  <si>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</si>
  <si>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</si>
  <si>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</si>
  <si>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</si>
  <si>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</si>
  <si>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</si>
  <si>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</si>
  <si>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</si>
  <si>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</si>
  <si>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</si>
  <si>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</si>
  <si>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</si>
  <si>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</si>
  <si>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</si>
  <si>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</si>
  <si>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</si>
  <si>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</si>
  <si>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</si>
  <si>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</si>
  <si>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</si>
  <si>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</si>
  <si>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</si>
  <si>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</si>
  <si>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</si>
  <si>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</si>
  <si>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</si>
  <si>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</si>
  <si>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</si>
  <si>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</si>
  <si>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</si>
  <si>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</si>
  <si>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</si>
  <si>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</si>
  <si>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</si>
  <si>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</si>
  <si>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</si>
  <si>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</si>
  <si>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</si>
  <si>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</si>
  <si>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</si>
  <si>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</si>
  <si>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</si>
  <si>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</si>
  <si>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</si>
  <si>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</si>
  <si>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</si>
  <si>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</si>
  <si>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</si>
  <si>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</si>
  <si>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</si>
  <si>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</si>
  <si>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</si>
  <si>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</si>
  <si>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</si>
  <si>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</si>
  <si>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</si>
  <si>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</si>
  <si>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</si>
  <si>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</si>
  <si>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</si>
  <si>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</si>
  <si>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</si>
  <si>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</si>
  <si>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</si>
  <si>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</si>
  <si>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</si>
  <si>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</si>
  <si>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</si>
  <si>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</si>
  <si>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</si>
  <si>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</si>
  <si>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</si>
  <si>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</si>
  <si>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</si>
  <si>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</si>
  <si>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</si>
  <si>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</si>
  <si>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</si>
  <si>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</si>
  <si>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</si>
  <si>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</si>
  <si>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</si>
  <si>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</si>
  <si>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</si>
  <si>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</si>
  <si>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</si>
  <si>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</si>
  <si>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</si>
  <si>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</si>
  <si>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</si>
  <si>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</si>
  <si>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</si>
  <si>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</si>
  <si>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</si>
  <si>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</si>
  <si>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</si>
  <si>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</si>
  <si>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</si>
  <si>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</si>
  <si>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</si>
  <si>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</si>
  <si>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</si>
  <si>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</si>
  <si>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</si>
  <si>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</si>
  <si>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</si>
  <si>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</si>
  <si>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</si>
  <si>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</si>
  <si>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</si>
  <si>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</si>
  <si>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</si>
  <si>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</si>
  <si>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</si>
  <si>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</si>
  <si>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</si>
  <si>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</si>
  <si>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</si>
  <si>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</si>
  <si>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</si>
  <si>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</si>
  <si>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</si>
  <si>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</si>
  <si>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</si>
  <si>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</si>
  <si>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</si>
  <si>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</si>
  <si>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</si>
  <si>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</si>
  <si>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</si>
  <si>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</si>
  <si>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</si>
  <si>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</si>
  <si>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</si>
  <si>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</si>
  <si>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</si>
  <si>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</si>
  <si>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</si>
  <si>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</si>
  <si>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</si>
  <si>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</si>
  <si>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</si>
  <si>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</si>
  <si>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</si>
  <si>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</si>
  <si>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</si>
  <si>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</si>
  <si>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</si>
  <si>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</si>
  <si>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</si>
  <si>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</si>
  <si>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</si>
  <si>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</si>
  <si>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</si>
  <si>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</si>
  <si>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</si>
  <si>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</si>
  <si>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</si>
  <si>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</si>
  <si>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</si>
  <si>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</si>
  <si>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</si>
  <si>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</si>
  <si>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</si>
  <si>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</si>
  <si>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</si>
  <si>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</si>
  <si>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</si>
  <si>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</si>
  <si>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</si>
  <si>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</si>
  <si>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</si>
  <si>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</si>
  <si>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</si>
  <si>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</si>
  <si>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</si>
  <si>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</si>
  <si>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</si>
  <si>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</si>
  <si>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</si>
  <si>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</si>
  <si>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</si>
  <si>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</si>
  <si>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</si>
  <si>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</si>
  <si>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</si>
  <si>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</si>
  <si>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</si>
  <si>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</si>
  <si>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</si>
  <si>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</si>
  <si>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</si>
  <si>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</si>
  <si>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</si>
  <si>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</si>
  <si>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</si>
  <si>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</si>
  <si>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</si>
  <si>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</si>
  <si>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</si>
  <si>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</si>
  <si>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</si>
  <si>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</si>
  <si>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</si>
  <si>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</si>
  <si>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</si>
  <si>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</si>
  <si>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</si>
  <si>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</si>
  <si>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</si>
  <si>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</si>
  <si>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</si>
  <si>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</si>
  <si>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</si>
  <si>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</si>
  <si>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</si>
  <si>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</si>
  <si>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</si>
  <si>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</si>
  <si>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</si>
  <si>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</si>
  <si>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</si>
  <si>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</si>
  <si>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</si>
  <si>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</si>
  <si>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</si>
  <si>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</si>
  <si>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</si>
  <si>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</si>
  <si>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</si>
  <si>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</si>
  <si>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</si>
  <si>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</si>
  <si>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</si>
  <si>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</si>
  <si>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</si>
  <si>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</si>
  <si>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</si>
  <si>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</si>
  <si>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</si>
  <si>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</si>
  <si>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</si>
  <si>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</si>
  <si>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</si>
  <si>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</si>
  <si>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</si>
  <si>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</si>
  <si>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</si>
  <si>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</si>
  <si>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</si>
  <si>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</si>
  <si>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</si>
  <si>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</si>
  <si>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</si>
  <si>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</si>
  <si>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</si>
  <si>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</si>
  <si>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</si>
  <si>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</si>
  <si>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</si>
  <si>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</si>
  <si>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</si>
  <si>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</si>
  <si>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</si>
  <si>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</si>
  <si>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</si>
  <si>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</si>
  <si>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</si>
  <si>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</si>
  <si>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</si>
  <si>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</si>
  <si>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</si>
  <si>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</si>
  <si>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</si>
  <si>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</si>
  <si>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</si>
  <si>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</si>
  <si>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</si>
  <si>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</si>
  <si>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</si>
  <si>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</si>
  <si>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</si>
  <si>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</si>
  <si>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</si>
  <si>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</si>
  <si>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</si>
  <si>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</si>
  <si>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</si>
  <si>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</si>
  <si>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</si>
  <si>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</si>
  <si>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</si>
  <si>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</si>
  <si>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</si>
  <si>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</si>
  <si>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</si>
  <si>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</si>
  <si>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</si>
  <si>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</si>
  <si>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</si>
  <si>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</si>
  <si>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</si>
  <si>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</si>
  <si>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</si>
  <si>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</si>
  <si>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</si>
  <si>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</si>
  <si>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</si>
  <si>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</si>
  <si>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</si>
  <si>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</si>
  <si>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</si>
  <si>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</si>
  <si>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</si>
  <si>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</si>
  <si>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</si>
  <si>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</si>
  <si>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</si>
  <si>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</si>
  <si>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</si>
  <si>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</si>
  <si>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</si>
  <si>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</si>
  <si>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</si>
  <si>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</si>
  <si>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</si>
  <si>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</si>
  <si>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</si>
  <si>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</si>
  <si>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</si>
  <si>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</si>
  <si>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</si>
  <si>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</si>
  <si>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</si>
  <si>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</si>
  <si>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</si>
  <si>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</si>
  <si>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</si>
  <si>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</si>
  <si>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</si>
  <si>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</si>
  <si>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</si>
  <si>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</si>
  <si>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</si>
  <si>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</si>
  <si>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</si>
  <si>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</si>
  <si>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</si>
  <si>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</si>
  <si>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</si>
  <si>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</si>
  <si>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</si>
  <si>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</si>
  <si>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</si>
  <si>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</si>
  <si>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</si>
  <si>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</si>
  <si>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</si>
  <si>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</si>
  <si>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</si>
  <si>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</si>
  <si>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</si>
  <si>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</si>
  <si>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</si>
  <si>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</si>
  <si>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</si>
  <si>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</si>
  <si>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</si>
  <si>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</si>
  <si>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</si>
  <si>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</si>
  <si>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</si>
  <si>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</si>
  <si>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</si>
  <si>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</si>
  <si>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</si>
  <si>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</si>
  <si>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</si>
  <si>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</si>
  <si>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</si>
  <si>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</si>
  <si>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</si>
  <si>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</si>
  <si>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</si>
  <si>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</si>
  <si>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</si>
  <si>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</si>
  <si>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</si>
  <si>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</si>
  <si>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</si>
  <si>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</si>
  <si>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</si>
  <si>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</si>
  <si>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</si>
  <si>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</si>
  <si>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</si>
  <si>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</si>
  <si>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</si>
  <si>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</si>
  <si>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</si>
  <si>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</si>
  <si>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</si>
  <si>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</si>
  <si>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</si>
  <si>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</si>
  <si>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</si>
  <si>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</si>
  <si>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</si>
  <si>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</si>
  <si>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</si>
  <si>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</si>
  <si>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</si>
  <si>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</si>
  <si>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</si>
  <si>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</si>
  <si>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</si>
  <si>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</si>
  <si>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</si>
  <si>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</si>
  <si>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</si>
  <si>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</si>
  <si>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</si>
  <si>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</si>
  <si>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</si>
  <si>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</si>
  <si>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</si>
  <si>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</si>
  <si>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</si>
  <si>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</si>
  <si>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</si>
  <si>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</si>
  <si>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</si>
  <si>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</si>
  <si>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</si>
  <si>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</si>
  <si>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</si>
  <si>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</si>
  <si>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</si>
  <si>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</si>
  <si>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</si>
  <si>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</si>
  <si>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</si>
  <si>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</si>
  <si>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</si>
  <si>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</si>
  <si>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</si>
  <si>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</si>
  <si>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</si>
  <si>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</si>
  <si>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</si>
  <si>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</si>
  <si>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</si>
  <si>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</si>
  <si>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</si>
  <si>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</si>
  <si>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</si>
  <si>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</si>
  <si>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</si>
  <si>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</si>
  <si>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</si>
  <si>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</si>
  <si>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</si>
  <si>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</si>
  <si>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</si>
  <si>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</si>
  <si>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</si>
  <si>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</si>
  <si>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</si>
  <si>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</si>
  <si>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</si>
  <si>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</si>
  <si>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</si>
  <si>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</si>
  <si>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</si>
  <si>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</si>
  <si>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</si>
  <si>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</si>
  <si>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</si>
  <si>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</si>
  <si>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</si>
  <si>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</si>
  <si>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</si>
  <si>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</si>
  <si>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</si>
  <si>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</si>
  <si>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</si>
  <si>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</si>
  <si>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</si>
  <si>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</si>
  <si>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</si>
  <si>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</si>
  <si>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</si>
  <si>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</si>
  <si>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</si>
  <si>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</si>
  <si>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</si>
  <si>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</si>
  <si>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</si>
  <si>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</si>
  <si>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</si>
  <si>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</si>
  <si>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</si>
  <si>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</si>
  <si>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</si>
  <si>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</si>
  <si>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</si>
  <si>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</si>
  <si>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</si>
  <si>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</si>
  <si>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</si>
  <si>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</si>
  <si>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</si>
  <si>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</si>
  <si>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</si>
  <si>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</si>
  <si>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</si>
  <si>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</si>
  <si>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</si>
  <si>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</si>
  <si>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</si>
  <si>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</si>
  <si>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</si>
  <si>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</si>
  <si>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</si>
  <si>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</si>
  <si>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</si>
  <si>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</si>
  <si>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</si>
  <si>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</si>
  <si>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</si>
  <si>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</si>
  <si>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</si>
  <si>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</si>
  <si>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</si>
  <si>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</si>
  <si>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</si>
  <si>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</si>
  <si>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</si>
  <si>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</si>
  <si>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</si>
  <si>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</si>
  <si>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</si>
  <si>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</si>
  <si>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</si>
  <si>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</si>
  <si>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</si>
  <si>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</si>
  <si>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</si>
  <si>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</si>
  <si>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</si>
  <si>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</si>
  <si>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</si>
  <si>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</si>
  <si>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</si>
  <si>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</si>
  <si>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</si>
  <si>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</si>
  <si>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</si>
  <si>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</si>
  <si>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</si>
  <si>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</si>
  <si>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</si>
  <si>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</si>
  <si>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</si>
  <si>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</si>
  <si>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</si>
  <si>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</si>
  <si>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</si>
  <si>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</si>
  <si>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</si>
  <si>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</si>
  <si>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</si>
  <si>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</si>
  <si>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</si>
  <si>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</si>
  <si>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</si>
  <si>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</si>
  <si>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</si>
  <si>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</si>
  <si>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</si>
  <si>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</si>
  <si>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</si>
  <si>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</si>
  <si>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</si>
  <si>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</si>
  <si>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</si>
  <si>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</si>
  <si>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</si>
  <si>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</si>
  <si>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</si>
  <si>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</si>
  <si>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</si>
  <si>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</si>
  <si>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</si>
  <si>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</si>
  <si>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</si>
  <si>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</si>
  <si>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</si>
  <si>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</si>
  <si>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</si>
  <si>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</si>
  <si>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</si>
  <si>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</si>
  <si>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</si>
  <si>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</si>
  <si>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</si>
  <si>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</si>
  <si>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</si>
  <si>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</si>
  <si>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</si>
  <si>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</si>
  <si>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</si>
  <si>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</si>
  <si>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</si>
  <si>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</si>
  <si>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</si>
  <si>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</si>
  <si>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</si>
  <si>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</si>
  <si>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</si>
  <si>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</si>
  <si>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</si>
  <si>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</si>
  <si>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</si>
  <si>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</si>
  <si>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</si>
  <si>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</si>
  <si>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</si>
  <si>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</si>
  <si>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</si>
  <si>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</si>
  <si>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</si>
  <si>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</si>
  <si>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</si>
  <si>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</si>
  <si>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</si>
  <si>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</si>
  <si>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</si>
  <si>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</si>
  <si>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</si>
  <si>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</si>
  <si>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</si>
  <si>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</si>
  <si>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</si>
  <si>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</si>
  <si>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</si>
  <si>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</si>
  <si>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</si>
  <si>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</si>
  <si>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</si>
  <si>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</si>
  <si>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</si>
  <si>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</si>
  <si>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</si>
  <si>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</si>
  <si>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</si>
  <si>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</si>
  <si>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</si>
  <si>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</si>
  <si>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</si>
  <si>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</si>
  <si>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</si>
  <si>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</si>
  <si>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</si>
  <si>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</si>
  <si>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</si>
  <si>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</si>
  <si>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</si>
  <si>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</si>
  <si>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</si>
  <si>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</si>
  <si>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</si>
  <si>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</si>
  <si>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</si>
  <si>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</si>
  <si>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</si>
  <si>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</si>
  <si>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</si>
  <si>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</si>
  <si>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</si>
  <si>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</si>
  <si>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</si>
  <si>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</si>
  <si>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</si>
  <si>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</si>
  <si>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</si>
  <si>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</si>
  <si>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</si>
  <si>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</si>
  <si>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</si>
  <si>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</si>
  <si>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</si>
  <si>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</si>
  <si>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</si>
  <si>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</si>
  <si>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</si>
  <si>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</si>
  <si>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</si>
  <si>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</si>
  <si>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</si>
  <si>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</si>
  <si>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</si>
  <si>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</si>
  <si>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</si>
  <si>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</si>
  <si>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</si>
  <si>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</si>
  <si>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</si>
  <si>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</si>
  <si>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</si>
  <si>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</si>
  <si>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</si>
  <si>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</si>
  <si>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</si>
  <si>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</si>
  <si>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</si>
  <si>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</si>
  <si>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</si>
  <si>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</si>
  <si>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</si>
  <si>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</si>
  <si>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</si>
  <si>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</si>
  <si>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</si>
  <si>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</si>
  <si>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</si>
  <si>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</si>
  <si>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</si>
  <si>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</si>
  <si>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</si>
  <si>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</si>
  <si>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</si>
  <si>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</si>
  <si>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</si>
  <si>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</si>
  <si>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</si>
  <si>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</si>
  <si>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</si>
  <si>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</si>
  <si>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</si>
  <si>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</si>
  <si>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</si>
  <si>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</si>
  <si>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</si>
  <si>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</si>
  <si>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</si>
  <si>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</si>
  <si>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</si>
  <si>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</si>
  <si>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</si>
  <si>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</si>
  <si>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</si>
  <si>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</si>
  <si>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</si>
  <si>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</si>
  <si>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</si>
  <si>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</si>
  <si>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</si>
  <si>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</si>
  <si>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</si>
  <si>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</si>
  <si>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</si>
  <si>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</si>
  <si>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</si>
  <si>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</si>
  <si>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</si>
  <si>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</si>
  <si>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</si>
  <si>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</si>
  <si>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</si>
  <si>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</si>
  <si>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</si>
  <si>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</si>
  <si>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</si>
  <si>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</si>
  <si>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</si>
  <si>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</si>
  <si>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</si>
  <si>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</si>
  <si>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</si>
  <si>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</si>
  <si>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</si>
  <si>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</si>
  <si>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</si>
  <si>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</si>
  <si>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</si>
  <si>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</si>
  <si>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</si>
  <si>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</si>
  <si>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</si>
  <si>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</si>
  <si>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</si>
  <si>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</si>
  <si>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</si>
  <si>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</si>
  <si>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</si>
  <si>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</si>
  <si>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</si>
  <si>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</si>
  <si>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</si>
  <si>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</si>
  <si>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</si>
  <si>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</si>
  <si>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</si>
  <si>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</si>
  <si>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</si>
  <si>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</si>
  <si>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</si>
  <si>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</si>
  <si>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</si>
  <si>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</si>
  <si>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</si>
  <si>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</si>
  <si>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</si>
  <si>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</si>
  <si>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</si>
  <si>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</si>
  <si>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</si>
  <si>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</si>
  <si>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</si>
  <si>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</si>
  <si>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</si>
  <si>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</si>
  <si>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</si>
  <si>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</si>
  <si>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</si>
  <si>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</si>
  <si>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</si>
  <si>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</si>
  <si>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</si>
  <si>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</si>
  <si>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</si>
  <si>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</si>
  <si>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</si>
  <si>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</si>
  <si>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</si>
  <si>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</si>
  <si>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</si>
  <si>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</si>
  <si>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</si>
  <si>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</si>
  <si>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</si>
  <si>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</si>
  <si>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</si>
  <si>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</si>
  <si>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</si>
  <si>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</si>
  <si>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</si>
  <si>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</si>
  <si>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</si>
  <si>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</si>
  <si>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</si>
  <si>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</si>
  <si>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</si>
  <si>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</si>
  <si>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</si>
  <si>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</si>
  <si>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</si>
  <si>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</si>
  <si>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</si>
  <si>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</si>
  <si>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</si>
  <si>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</si>
  <si>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</si>
  <si>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</si>
  <si>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</si>
  <si>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</si>
  <si>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</si>
  <si>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</si>
  <si>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</si>
  <si>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</si>
  <si>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</si>
  <si>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</si>
  <si>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</si>
  <si>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</si>
  <si>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</si>
  <si>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</si>
  <si>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</si>
  <si>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</si>
  <si>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</si>
  <si>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</si>
  <si>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</si>
  <si>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</si>
  <si>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</si>
  <si>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</si>
  <si>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</si>
  <si>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</si>
  <si>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</si>
  <si>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</si>
  <si>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</si>
  <si>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</si>
  <si>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</si>
  <si>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</si>
  <si>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</si>
  <si>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</si>
  <si>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</si>
  <si>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</si>
  <si>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</si>
  <si>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</si>
  <si>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</si>
  <si>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</si>
  <si>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</si>
  <si>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</si>
  <si>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</si>
  <si>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</si>
  <si>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</si>
  <si>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</si>
  <si>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</si>
  <si>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</si>
  <si>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</si>
  <si>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</si>
  <si>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</si>
  <si>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</si>
  <si>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</si>
  <si>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</si>
  <si>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</si>
  <si>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</si>
  <si>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</si>
  <si>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</si>
  <si>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</si>
  <si>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</si>
  <si>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</si>
  <si>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</si>
  <si>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</si>
  <si>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</si>
  <si>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</si>
  <si>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</si>
  <si>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</si>
  <si>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</si>
  <si>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</si>
  <si>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</si>
  <si>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</si>
  <si>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</si>
  <si>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</si>
  <si>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</si>
  <si>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</si>
  <si>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</si>
  <si>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</si>
  <si>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</si>
  <si>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</si>
  <si>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</si>
  <si>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</si>
  <si>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</si>
  <si>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</si>
  <si>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</si>
  <si>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</si>
  <si>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</si>
  <si>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</si>
  <si>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</si>
  <si>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</si>
  <si>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</si>
  <si>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</si>
  <si>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</si>
  <si>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</si>
  <si>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</si>
  <si>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</si>
  <si>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</si>
  <si>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</si>
  <si>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</si>
  <si>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</si>
  <si>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</si>
  <si>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</si>
  <si>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</si>
  <si>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</si>
  <si>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</si>
  <si>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</si>
  <si>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</si>
  <si>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</si>
  <si>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</si>
  <si>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</si>
  <si>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</si>
  <si>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</si>
  <si>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</si>
  <si>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</si>
  <si>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</si>
  <si>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</si>
  <si>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</si>
  <si>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</si>
  <si>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</si>
  <si>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</si>
  <si>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</si>
  <si>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</si>
  <si>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</si>
  <si>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</si>
  <si>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</si>
  <si>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</si>
  <si>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</si>
  <si>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</si>
  <si>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</si>
  <si>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</si>
  <si>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</si>
  <si>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</si>
  <si>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</si>
  <si>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</si>
  <si>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</si>
  <si>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</si>
  <si>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</si>
  <si>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</si>
  <si>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</si>
  <si>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</si>
  <si>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</si>
  <si>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</si>
  <si>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</si>
  <si>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</si>
  <si>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</si>
  <si>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</si>
  <si>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</si>
  <si>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</si>
  <si>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</si>
  <si>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</si>
  <si>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</si>
  <si>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</si>
  <si>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</si>
  <si>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</si>
  <si>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</si>
  <si>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</si>
  <si>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</si>
  <si>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</si>
  <si>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</si>
  <si>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</si>
  <si>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</si>
  <si>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</si>
  <si>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</si>
  <si>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</si>
  <si>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</si>
  <si>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</si>
  <si>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</si>
  <si>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</si>
  <si>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</si>
  <si>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</si>
  <si>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</si>
  <si>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</si>
  <si>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</si>
  <si>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</si>
  <si>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</si>
  <si>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</si>
  <si>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</si>
  <si>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</si>
  <si>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</si>
  <si>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</si>
  <si>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</si>
  <si>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</si>
  <si>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</si>
  <si>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</si>
  <si>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</si>
  <si>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</si>
  <si>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</si>
  <si>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</si>
  <si>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</si>
  <si>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</si>
  <si>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</si>
  <si>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</si>
  <si>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</si>
  <si>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</si>
  <si>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</si>
  <si>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</si>
  <si>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</si>
  <si>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</si>
  <si>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</si>
  <si>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</si>
  <si>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</si>
  <si>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</si>
  <si>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</si>
  <si>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</si>
  <si>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</si>
  <si>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</si>
  <si>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</si>
  <si>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</si>
  <si>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</si>
  <si>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</si>
  <si>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</si>
  <si>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</si>
  <si>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</si>
  <si>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</si>
  <si>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</si>
  <si>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</si>
  <si>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</si>
  <si>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</si>
  <si>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</si>
  <si>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</si>
  <si>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</si>
  <si>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</si>
  <si>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</si>
  <si>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</si>
  <si>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</si>
  <si>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</si>
  <si>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</si>
  <si>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</si>
  <si>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</si>
  <si>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</si>
  <si>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</si>
  <si>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</si>
  <si>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</si>
  <si>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</si>
  <si>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</si>
  <si>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</si>
  <si>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</si>
  <si>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</si>
  <si>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</si>
  <si>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</si>
  <si>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</si>
  <si>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</si>
  <si>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</si>
  <si>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</si>
  <si>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</si>
  <si>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</si>
  <si>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</si>
  <si>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</si>
  <si>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</si>
  <si>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</si>
  <si>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</si>
  <si>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</si>
  <si>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</si>
  <si>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</si>
  <si>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</si>
  <si>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</si>
  <si>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</si>
  <si>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</si>
  <si>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</si>
  <si>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</si>
  <si>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</si>
  <si>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</si>
  <si>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</si>
  <si>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</si>
  <si>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</si>
  <si>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</si>
  <si>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</si>
  <si>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</si>
  <si>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</si>
  <si>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</si>
  <si>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</si>
  <si>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</si>
  <si>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</si>
  <si>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</si>
  <si>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</si>
  <si>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</si>
  <si>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</si>
  <si>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</si>
  <si>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</si>
  <si>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</si>
  <si>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</si>
  <si>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</si>
  <si>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</si>
  <si>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</si>
  <si>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</si>
  <si>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</si>
  <si>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</si>
  <si>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</si>
  <si>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</si>
  <si>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</si>
  <si>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</si>
  <si>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</si>
  <si>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</si>
  <si>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</si>
  <si>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</si>
  <si>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</si>
  <si>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</si>
  <si>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</si>
  <si>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</si>
  <si>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</si>
  <si>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</si>
  <si>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</si>
  <si>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</si>
  <si>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</si>
  <si>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</si>
  <si>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</si>
  <si>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</si>
  <si>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</si>
  <si>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</si>
  <si>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</si>
  <si>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</si>
  <si>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</si>
  <si>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</si>
  <si>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</si>
  <si>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</si>
  <si>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</si>
  <si>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</si>
  <si>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</si>
  <si>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</si>
  <si>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</si>
  <si>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</si>
  <si>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</si>
  <si>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</si>
  <si>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</si>
  <si>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</si>
  <si>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</si>
  <si>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</si>
  <si>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</si>
  <si>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</si>
  <si>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</si>
  <si>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</si>
  <si>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</si>
  <si>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</si>
  <si>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</si>
  <si>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</si>
  <si>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</si>
  <si>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</si>
  <si>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</si>
  <si>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</si>
  <si>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</si>
  <si>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</si>
  <si>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</si>
  <si>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</si>
  <si>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</si>
  <si>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</si>
  <si>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</si>
  <si>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</si>
  <si>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</si>
  <si>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</si>
  <si>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</si>
  <si>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</si>
  <si>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</si>
  <si>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</si>
  <si>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</si>
  <si>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</si>
  <si>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</si>
  <si>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</si>
  <si>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</si>
  <si>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</si>
  <si>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</si>
  <si>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</si>
  <si>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</si>
  <si>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</si>
  <si>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</si>
  <si>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</si>
  <si>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</si>
  <si>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</si>
  <si>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</si>
  <si>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</si>
  <si>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</si>
  <si>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</si>
  <si>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</si>
  <si>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</si>
  <si>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</si>
  <si>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</si>
  <si>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</si>
  <si>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</si>
  <si>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</si>
  <si>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</si>
  <si>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</si>
  <si>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</si>
  <si>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</si>
  <si>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</si>
  <si>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</si>
  <si>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</si>
  <si>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</si>
  <si>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</si>
  <si>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</si>
  <si>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</si>
  <si>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</si>
  <si>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</si>
  <si>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</si>
  <si>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</si>
  <si>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</si>
  <si>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</si>
  <si>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</si>
  <si>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</si>
  <si>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</si>
  <si>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</si>
  <si>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</si>
  <si>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</si>
  <si>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</si>
  <si>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</si>
  <si>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</si>
  <si>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</si>
  <si>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</si>
  <si>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</si>
  <si>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</si>
  <si>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</si>
  <si>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</si>
  <si>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</si>
  <si>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</si>
  <si>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</si>
  <si>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</si>
  <si>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</si>
  <si>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</si>
  <si>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</si>
  <si>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</si>
  <si>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</si>
  <si>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</si>
  <si>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</si>
  <si>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</si>
  <si>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</si>
  <si>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</si>
  <si>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</si>
  <si>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</si>
  <si>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</si>
  <si>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</si>
  <si>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</si>
  <si>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</si>
  <si>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</si>
  <si>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</si>
  <si>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</si>
  <si>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</si>
  <si>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</si>
  <si>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</si>
  <si>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</si>
  <si>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</si>
  <si>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</si>
  <si>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</si>
  <si>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</si>
  <si>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</si>
  <si>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</si>
  <si>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</si>
  <si>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</si>
  <si>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</si>
  <si>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</si>
  <si>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</si>
  <si>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</si>
  <si>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</si>
  <si>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</si>
  <si>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</si>
  <si>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</si>
  <si>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</si>
  <si>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</si>
  <si>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</si>
  <si>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</si>
  <si>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</si>
  <si>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</si>
  <si>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</si>
  <si>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</si>
  <si>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</si>
  <si>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</si>
  <si>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</si>
  <si>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</si>
  <si>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</si>
  <si>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</si>
  <si>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</si>
  <si>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</si>
  <si>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</si>
  <si>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</si>
  <si>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</si>
  <si>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</si>
  <si>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</si>
  <si>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</si>
  <si>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</si>
  <si>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</si>
  <si>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</si>
  <si>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</si>
  <si>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</si>
  <si>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</si>
  <si>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</si>
  <si>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</si>
  <si>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</si>
  <si>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</si>
  <si>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</si>
  <si>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</si>
  <si>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</si>
  <si>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</si>
  <si>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</si>
  <si>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</si>
  <si>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</si>
  <si>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</si>
  <si>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</si>
  <si>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</si>
  <si>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</si>
  <si>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</si>
  <si>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</si>
  <si>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</si>
  <si>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</si>
  <si>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</si>
  <si>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</si>
  <si>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</si>
  <si>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</si>
  <si>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</si>
  <si>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</si>
  <si>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</si>
  <si>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</si>
  <si>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</si>
  <si>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</si>
  <si>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</si>
  <si>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</si>
  <si>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</si>
  <si>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</si>
  <si>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</si>
  <si>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</si>
  <si>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</si>
  <si>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</si>
  <si>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</si>
  <si>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</si>
  <si>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</si>
  <si>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</si>
  <si>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</si>
  <si>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</si>
  <si>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</si>
  <si>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</si>
  <si>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</si>
  <si>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</si>
  <si>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</si>
  <si>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</si>
  <si>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</si>
  <si>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</si>
  <si>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</si>
  <si>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</si>
  <si>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</si>
  <si>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</si>
  <si>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</si>
  <si>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</si>
  <si>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</si>
  <si>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</si>
  <si>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</si>
  <si>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</si>
  <si>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</si>
  <si>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</si>
  <si>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</si>
  <si>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</si>
  <si>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</si>
  <si>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</si>
  <si>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</si>
  <si>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</si>
  <si>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</si>
  <si>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</si>
  <si>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</si>
  <si>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</si>
  <si>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</si>
  <si>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</si>
  <si>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</si>
  <si>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</si>
  <si>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</si>
  <si>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</si>
  <si>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</si>
  <si>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</si>
  <si>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</si>
  <si>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</si>
  <si>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</si>
  <si>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</si>
  <si>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</si>
  <si>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</si>
  <si>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</si>
  <si>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</si>
  <si>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</si>
  <si>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</si>
  <si>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</si>
  <si>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</si>
  <si>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</si>
  <si>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</si>
  <si>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</si>
  <si>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</si>
  <si>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</si>
  <si>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</si>
  <si>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</si>
  <si>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</si>
  <si>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</si>
  <si>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</si>
  <si>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</si>
  <si>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</si>
  <si>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</si>
  <si>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</si>
  <si>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</si>
  <si>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</si>
  <si>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</si>
  <si>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</si>
  <si>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</si>
  <si>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</si>
  <si>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</si>
  <si>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</si>
  <si>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</si>
  <si>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</si>
  <si>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</si>
  <si>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</si>
  <si>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</si>
  <si>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</si>
  <si>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</si>
  <si>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</si>
  <si>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</si>
  <si>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</si>
  <si>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</si>
  <si>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</si>
  <si>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</si>
  <si>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</si>
  <si>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</si>
  <si>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</si>
  <si>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</si>
  <si>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</si>
  <si>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</si>
  <si>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</si>
  <si>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</si>
  <si>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</si>
  <si>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</si>
  <si>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</si>
  <si>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</si>
  <si>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</si>
  <si>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</si>
  <si>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</si>
  <si>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</si>
  <si>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</si>
  <si>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</si>
  <si>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</si>
  <si>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</si>
  <si>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</si>
  <si>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</si>
  <si>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</si>
  <si>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</si>
  <si>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</si>
  <si>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</si>
  <si>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</si>
  <si>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</si>
  <si>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</si>
  <si>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</si>
  <si>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</si>
  <si>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</si>
  <si>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</si>
  <si>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</si>
  <si>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</si>
  <si>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</si>
  <si>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</si>
  <si>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</si>
  <si>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</si>
  <si>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</si>
  <si>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</si>
  <si>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</si>
  <si>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</si>
  <si>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</si>
  <si>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</si>
  <si>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</si>
  <si>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</si>
  <si>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</si>
  <si>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</si>
  <si>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</si>
  <si>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</si>
  <si>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</si>
  <si>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</si>
  <si>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</si>
  <si>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</si>
  <si>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</si>
  <si>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</si>
  <si>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</si>
  <si>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</si>
  <si>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</si>
  <si>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</si>
  <si>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</si>
  <si>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</si>
  <si>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</si>
  <si>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</si>
  <si>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</si>
  <si>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</si>
  <si>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</si>
  <si>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</si>
  <si>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</si>
  <si>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</si>
  <si>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</si>
  <si>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</si>
  <si>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</si>
  <si>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</si>
  <si>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</si>
  <si>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</si>
  <si>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</si>
  <si>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</si>
  <si>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</si>
  <si>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</si>
  <si>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</si>
  <si>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</si>
  <si>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</si>
  <si>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</si>
  <si>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</si>
  <si>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</si>
  <si>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</si>
  <si>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</si>
  <si>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</si>
  <si>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</si>
  <si>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</si>
  <si>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</si>
  <si>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</si>
  <si>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</si>
  <si>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</si>
  <si>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</si>
  <si>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</si>
  <si>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</si>
  <si>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</si>
  <si>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</si>
  <si>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</si>
  <si>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</si>
  <si>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</si>
  <si>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</si>
  <si>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</si>
  <si>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</si>
  <si>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</si>
  <si>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</si>
  <si>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</si>
  <si>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</si>
  <si>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</si>
  <si>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</si>
  <si>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</si>
  <si>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</si>
  <si>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</si>
  <si>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</si>
  <si>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</si>
  <si>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</si>
  <si>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</si>
  <si>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</si>
  <si>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</si>
  <si>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</si>
  <si>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</si>
  <si>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</si>
  <si>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</si>
  <si>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</si>
  <si>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</si>
  <si>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</si>
  <si>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</si>
  <si>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</si>
  <si>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</si>
  <si>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</si>
  <si>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</si>
  <si>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</si>
  <si>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</si>
  <si>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</si>
  <si>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</si>
  <si>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</si>
  <si>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</si>
  <si>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</si>
  <si>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</si>
  <si>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</si>
  <si>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</si>
  <si>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</si>
  <si>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</si>
  <si>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</si>
  <si>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</si>
  <si>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</si>
  <si>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</si>
  <si>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</si>
  <si>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</si>
  <si>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</si>
  <si>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</si>
  <si>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</si>
  <si>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</si>
  <si>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</si>
  <si>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</si>
  <si>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</si>
  <si>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</si>
  <si>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</si>
  <si>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</si>
  <si>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</si>
  <si>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</si>
  <si>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</si>
  <si>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</si>
  <si>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</si>
  <si>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</si>
  <si>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</si>
  <si>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</si>
  <si>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</si>
  <si>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</si>
  <si>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</si>
  <si>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</si>
  <si>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</si>
  <si>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</si>
  <si>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</si>
  <si>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</si>
  <si>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</si>
  <si>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</si>
  <si>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</si>
  <si>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</si>
  <si>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</si>
  <si>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</si>
  <si>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</si>
  <si>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</si>
  <si>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</si>
  <si>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</si>
  <si>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</si>
  <si>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</si>
  <si>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</si>
  <si>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</si>
  <si>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</si>
  <si>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</si>
  <si>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</si>
  <si>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</si>
  <si>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</si>
  <si>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</si>
  <si>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</si>
  <si>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</si>
  <si>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</si>
  <si>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</si>
  <si>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</si>
  <si>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</si>
  <si>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</si>
  <si>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</si>
  <si>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</si>
  <si>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</si>
  <si>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</si>
  <si>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</si>
  <si>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</si>
  <si>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</si>
  <si>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</si>
  <si>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</si>
  <si>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</si>
  <si>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</si>
  <si>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</si>
  <si>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</si>
  <si>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</si>
  <si>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</si>
  <si>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</si>
  <si>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</si>
  <si>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</si>
  <si>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</si>
  <si>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</si>
  <si>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</si>
  <si>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</si>
  <si>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</si>
  <si>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</si>
  <si>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</si>
  <si>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</si>
  <si>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</si>
  <si>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</si>
  <si>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</si>
  <si>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</si>
  <si>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</si>
  <si>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</si>
  <si>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</si>
  <si>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</si>
  <si>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</si>
  <si>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</si>
  <si>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</si>
  <si>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</si>
  <si>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</si>
  <si>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</si>
  <si>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</si>
  <si>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</si>
  <si>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</si>
  <si>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</si>
  <si>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</si>
  <si>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</si>
  <si>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</si>
  <si>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</si>
  <si>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</si>
  <si>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</si>
  <si>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</si>
  <si>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</si>
  <si>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</si>
  <si>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</si>
  <si>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</si>
  <si>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</si>
  <si>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</si>
  <si>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</si>
  <si>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</si>
  <si>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</si>
  <si>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</si>
  <si>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</si>
  <si>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</si>
  <si>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</si>
  <si>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</si>
  <si>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</si>
  <si>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</si>
  <si>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</si>
  <si>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</si>
  <si>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</si>
  <si>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</si>
  <si>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</si>
  <si>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</si>
  <si>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</si>
  <si>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</si>
  <si>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</si>
  <si>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</si>
  <si>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</si>
  <si>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</si>
  <si>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</si>
  <si>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</si>
  <si>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</si>
  <si>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</si>
  <si>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</si>
  <si>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</si>
  <si>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</si>
  <si>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</si>
  <si>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</si>
  <si>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</si>
  <si>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</si>
  <si>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</si>
  <si>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</si>
  <si>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</si>
  <si>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</si>
  <si>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</si>
  <si>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</si>
  <si>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</si>
  <si>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</si>
  <si>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</si>
  <si>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</si>
  <si>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</si>
  <si>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</si>
  <si>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</si>
  <si>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</si>
  <si>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</si>
  <si>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</si>
  <si>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</si>
  <si>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</si>
  <si>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</si>
  <si>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</si>
  <si>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</si>
  <si>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</si>
  <si>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</si>
  <si>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</si>
  <si>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</si>
  <si>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</si>
  <si>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</si>
  <si>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</si>
  <si>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</si>
  <si>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</si>
  <si>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</si>
  <si>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</si>
  <si>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</si>
  <si>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</si>
  <si>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</si>
  <si>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</si>
  <si>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</si>
  <si>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</si>
  <si>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</si>
  <si>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</si>
  <si>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</si>
  <si>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</si>
  <si>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</si>
  <si>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</si>
  <si>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</si>
  <si>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</si>
  <si>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</si>
  <si>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</si>
  <si>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</si>
  <si>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</si>
  <si>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</si>
  <si>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</si>
  <si>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</si>
  <si>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</si>
  <si>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</si>
  <si>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</si>
  <si>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</si>
  <si>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</si>
  <si>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</si>
  <si>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</si>
  <si>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</si>
  <si>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</si>
  <si>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</si>
  <si>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</si>
  <si>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</si>
  <si>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</si>
  <si>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</si>
  <si>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</si>
  <si>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</si>
  <si>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</si>
  <si>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</si>
  <si>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</si>
  <si>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</si>
  <si>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</si>
  <si>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</si>
  <si>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</si>
  <si>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</si>
  <si>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</si>
  <si>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</si>
  <si>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</si>
  <si>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</si>
  <si>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</si>
  <si>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</si>
  <si>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</si>
  <si>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</si>
  <si>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</si>
  <si>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</si>
  <si>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</si>
  <si>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</si>
  <si>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</si>
  <si>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</si>
  <si>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</si>
  <si>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</si>
  <si>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</si>
  <si>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</si>
  <si>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</si>
  <si>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</si>
  <si>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</si>
  <si>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</si>
  <si>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</si>
  <si>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</si>
  <si>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</si>
  <si>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</si>
  <si>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</si>
  <si>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</si>
  <si>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</si>
  <si>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</si>
  <si>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</si>
  <si>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</si>
  <si>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</si>
  <si>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</si>
  <si>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</si>
  <si>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</si>
  <si>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</si>
  <si>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</si>
  <si>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</si>
  <si>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</si>
  <si>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</si>
  <si>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</si>
  <si>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</si>
  <si>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</si>
  <si>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</si>
  <si>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</si>
  <si>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</si>
  <si>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</si>
  <si>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</si>
  <si>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</si>
  <si>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</si>
  <si>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</si>
  <si>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</si>
  <si>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</si>
  <si>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</si>
  <si>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</si>
  <si>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</si>
  <si>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</si>
  <si>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</si>
  <si>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</si>
  <si>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</si>
  <si>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</si>
  <si>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</si>
  <si>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</si>
  <si>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</si>
  <si>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</si>
  <si>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</si>
  <si>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</si>
  <si>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</si>
  <si>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</si>
  <si>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</si>
  <si>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</si>
  <si>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</si>
  <si>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</si>
  <si>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</si>
  <si>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</si>
  <si>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</si>
  <si>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</si>
  <si>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</si>
  <si>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</si>
  <si>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</si>
  <si>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</si>
  <si>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</si>
  <si>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</si>
  <si>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</si>
  <si>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</si>
  <si>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</si>
  <si>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</si>
  <si>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</si>
  <si>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</si>
  <si>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</si>
  <si>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</si>
  <si>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</si>
  <si>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</si>
  <si>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</si>
  <si>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</si>
  <si>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</si>
  <si>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</si>
  <si>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</si>
  <si>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</si>
  <si>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</si>
  <si>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</si>
  <si>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</si>
  <si>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</si>
  <si>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</si>
  <si>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</si>
  <si>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</si>
  <si>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</si>
  <si>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</si>
  <si>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</si>
  <si>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</si>
  <si>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</si>
  <si>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</si>
  <si>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</si>
  <si>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</si>
  <si>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</si>
  <si>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</si>
  <si>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</si>
  <si>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</si>
  <si>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</si>
  <si>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</si>
  <si>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</si>
  <si>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</si>
  <si>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</si>
  <si>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</si>
  <si>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</si>
  <si>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</si>
  <si>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</si>
  <si>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</si>
  <si>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</si>
  <si>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</si>
  <si>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</si>
  <si>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</si>
  <si>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</si>
  <si>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</si>
  <si>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</si>
  <si>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</si>
  <si>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</si>
  <si>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</si>
  <si>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</si>
  <si>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</si>
  <si>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</si>
  <si>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</si>
  <si>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</si>
  <si>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</si>
  <si>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</si>
  <si>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</si>
  <si>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</si>
  <si>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</si>
  <si>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</si>
  <si>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</si>
  <si>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</si>
  <si>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</si>
  <si>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</si>
  <si>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</si>
  <si>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</si>
  <si>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</si>
  <si>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</si>
  <si>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</si>
  <si>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</si>
  <si>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</si>
  <si>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</si>
  <si>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</si>
  <si>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</si>
  <si>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</si>
  <si>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</si>
  <si>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</si>
  <si>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</si>
  <si>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</si>
  <si>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</si>
  <si>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</si>
  <si>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</si>
  <si>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</si>
  <si>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</si>
  <si>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</si>
  <si>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</si>
  <si>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</si>
  <si>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</si>
  <si>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</si>
  <si>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</si>
  <si>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</si>
  <si>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</si>
  <si>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</si>
  <si>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</si>
  <si>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</si>
  <si>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</si>
  <si>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</si>
  <si>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</si>
  <si>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</si>
  <si>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</si>
  <si>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</si>
  <si>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</si>
  <si>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</si>
  <si>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</si>
  <si>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</si>
  <si>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</si>
  <si>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</si>
  <si>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</si>
  <si>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</si>
  <si>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</si>
  <si>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</si>
  <si>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</si>
  <si>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</si>
  <si>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</si>
  <si>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</si>
  <si>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</si>
  <si>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</si>
  <si>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</si>
  <si>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</si>
  <si>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</si>
  <si>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</si>
  <si>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</si>
  <si>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</si>
  <si>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</si>
  <si>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</si>
  <si>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</si>
  <si>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</si>
  <si>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</si>
  <si>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</si>
  <si>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</si>
  <si>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</si>
  <si>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</si>
  <si>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</si>
  <si>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</si>
  <si>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</si>
  <si>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</si>
  <si>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</si>
  <si>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</si>
  <si>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</si>
  <si>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</si>
  <si>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</si>
  <si>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</si>
  <si>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</si>
  <si>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</si>
  <si>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</si>
  <si>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</si>
  <si>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</si>
  <si>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</si>
  <si>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</si>
  <si>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</si>
  <si>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</si>
  <si>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</si>
  <si>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</si>
  <si>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</si>
  <si>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</si>
  <si>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</si>
  <si>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</si>
  <si>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</si>
  <si>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</si>
  <si>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</si>
  <si>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</si>
  <si>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</si>
  <si>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</si>
  <si>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</si>
  <si>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</si>
  <si>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</si>
  <si>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</si>
  <si>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</si>
  <si>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</si>
  <si>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</si>
  <si>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</si>
  <si>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</si>
  <si>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</si>
  <si>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</si>
  <si>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</si>
  <si>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</si>
  <si>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</si>
  <si>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</si>
  <si>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</si>
  <si>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</si>
  <si>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</si>
  <si>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</si>
  <si>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</si>
  <si>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</si>
  <si>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</si>
  <si>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</si>
  <si>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</si>
  <si>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</si>
  <si>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</si>
  <si>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</si>
  <si>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</si>
  <si>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</si>
  <si>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</si>
  <si>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</si>
  <si>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</si>
  <si>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</si>
  <si>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</si>
  <si>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</si>
  <si>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</si>
  <si>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</si>
  <si>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</si>
  <si>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</si>
  <si>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</si>
  <si>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</si>
  <si>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</si>
  <si>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</si>
  <si>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</si>
  <si>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</si>
  <si>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</si>
  <si>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</si>
  <si>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</si>
  <si>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</si>
  <si>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</si>
  <si>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</si>
  <si>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</si>
  <si>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</si>
  <si>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</si>
  <si>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</si>
  <si>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</si>
  <si>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</si>
  <si>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</si>
  <si>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</si>
  <si>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</si>
  <si>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</si>
  <si>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</si>
  <si>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</si>
  <si>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</si>
  <si>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</si>
  <si>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</si>
  <si>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</si>
  <si>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</si>
  <si>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</si>
  <si>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</si>
  <si>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</si>
  <si>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</si>
  <si>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</si>
  <si>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</si>
  <si>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</si>
  <si>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</si>
  <si>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</si>
  <si>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</si>
  <si>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</si>
  <si>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</si>
  <si>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</si>
  <si>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</si>
  <si>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</si>
  <si>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</si>
  <si>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</si>
  <si>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</si>
  <si>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</si>
  <si>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</si>
  <si>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</si>
  <si>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</si>
  <si>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</si>
  <si>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</si>
  <si>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</si>
  <si>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</si>
  <si>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</si>
  <si>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</si>
  <si>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</si>
  <si>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</si>
  <si>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</si>
  <si>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</si>
  <si>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</si>
  <si>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</si>
  <si>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</si>
  <si>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</si>
  <si>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</si>
  <si>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</si>
  <si>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</si>
  <si>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</si>
  <si>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</si>
  <si>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</si>
  <si>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</si>
  <si>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</si>
  <si>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</si>
  <si>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</si>
  <si>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</si>
  <si>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</si>
  <si>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</si>
  <si>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</si>
  <si>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</si>
  <si>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</si>
  <si>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</si>
  <si>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</si>
  <si>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</si>
  <si>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</si>
  <si>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</si>
  <si>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</si>
  <si>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</si>
  <si>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</si>
  <si>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</si>
  <si>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</si>
  <si>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</si>
  <si>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</si>
  <si>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</si>
  <si>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</si>
  <si>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</si>
  <si>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</si>
  <si>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</si>
  <si>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</si>
  <si>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</si>
  <si>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</si>
  <si>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</si>
  <si>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</si>
  <si>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</si>
  <si>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</si>
  <si>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</si>
  <si>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</si>
  <si>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</si>
  <si>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</si>
  <si>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</si>
  <si>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</si>
  <si>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</si>
  <si>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</si>
  <si>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</si>
  <si>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</si>
  <si>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</si>
  <si>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</si>
  <si>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</si>
  <si>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</si>
  <si>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</si>
  <si>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</si>
  <si>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</si>
  <si>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</si>
  <si>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</si>
  <si>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</si>
  <si>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</si>
  <si>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</si>
  <si>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</si>
  <si>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</si>
  <si>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</si>
  <si>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</si>
  <si>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</si>
  <si>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</si>
  <si>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</si>
  <si>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</si>
  <si>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</si>
  <si>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</si>
  <si>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</si>
  <si>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</si>
  <si>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</si>
  <si>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</si>
  <si>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</si>
  <si>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</si>
  <si>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</si>
  <si>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</si>
  <si>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</si>
  <si>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</si>
  <si>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</si>
  <si>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</si>
  <si>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</si>
  <si>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</si>
  <si>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</si>
  <si>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</si>
  <si>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</si>
  <si>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</si>
  <si>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</si>
  <si>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</si>
  <si>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</si>
  <si>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</si>
  <si>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</si>
  <si>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</si>
  <si>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</si>
  <si>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</si>
  <si>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</si>
  <si>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</si>
  <si>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</si>
  <si>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</si>
  <si>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</si>
  <si>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</si>
  <si>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</si>
  <si>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</si>
  <si>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</si>
  <si>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</si>
  <si>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</si>
  <si>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</si>
  <si>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</si>
  <si>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</si>
  <si>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</si>
  <si>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</si>
  <si>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</si>
  <si>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</si>
  <si>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</si>
  <si>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</si>
  <si>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</si>
  <si>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</si>
  <si>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</si>
  <si>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</si>
  <si>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</si>
  <si>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</si>
  <si>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</si>
  <si>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</si>
  <si>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</si>
  <si>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</si>
  <si>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</si>
  <si>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</si>
  <si>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</si>
  <si>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</si>
  <si>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</si>
  <si>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</si>
  <si>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</si>
  <si>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</si>
  <si>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</si>
  <si>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</si>
  <si>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</si>
  <si>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</si>
  <si>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</si>
  <si>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</si>
  <si>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</si>
  <si>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</si>
  <si>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</si>
  <si>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</si>
  <si>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</si>
  <si>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</si>
  <si>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</si>
  <si>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</si>
  <si>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</si>
  <si>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</si>
  <si>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</si>
  <si>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</si>
  <si>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</si>
  <si>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</si>
  <si>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</si>
  <si>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</si>
  <si>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</si>
  <si>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</si>
  <si>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</si>
  <si>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</si>
  <si>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</si>
  <si>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</si>
  <si>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</si>
  <si>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</si>
  <si>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</si>
  <si>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</si>
  <si>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</si>
  <si>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</si>
  <si>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</si>
  <si>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</si>
  <si>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</si>
  <si>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</si>
  <si>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</si>
  <si>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</si>
  <si>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</si>
  <si>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</si>
  <si>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</si>
  <si>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</si>
  <si>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</si>
  <si>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</si>
  <si>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</si>
  <si>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</si>
  <si>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</si>
  <si>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</si>
  <si>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</si>
  <si>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</si>
  <si>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</si>
  <si>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</si>
  <si>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</si>
  <si>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</si>
  <si>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</si>
  <si>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</si>
  <si>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</si>
  <si>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</si>
  <si>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</si>
  <si>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</si>
  <si>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</si>
  <si>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</si>
  <si>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</si>
  <si>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</si>
  <si>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</si>
  <si>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</si>
  <si>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</si>
  <si>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</si>
  <si>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</si>
  <si>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</si>
  <si>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</si>
  <si>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</si>
  <si>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</si>
  <si>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</si>
  <si>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</si>
  <si>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</si>
  <si>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</si>
  <si>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</si>
  <si>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</si>
  <si>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</si>
  <si>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</si>
  <si>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</si>
  <si>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</si>
  <si>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</si>
  <si>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</si>
  <si>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</si>
  <si>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</si>
  <si>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</si>
  <si>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</si>
  <si>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</si>
  <si>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</si>
  <si>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</si>
  <si>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</si>
  <si>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</si>
  <si>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</si>
  <si>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</si>
  <si>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</si>
  <si>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</si>
  <si>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</si>
  <si>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</si>
  <si>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</si>
  <si>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</si>
  <si>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</si>
  <si>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</si>
  <si>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</si>
  <si>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</si>
  <si>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</si>
  <si>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</si>
  <si>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</si>
  <si>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</si>
  <si>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</si>
  <si>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</si>
  <si>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</si>
  <si>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</si>
  <si>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</si>
  <si>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</si>
  <si>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</si>
  <si>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</si>
  <si>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</si>
  <si>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</si>
  <si>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</si>
  <si>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</si>
  <si>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</si>
  <si>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</si>
  <si>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</si>
  <si>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</si>
  <si>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</si>
  <si>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</si>
  <si>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</si>
  <si>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</si>
  <si>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</si>
  <si>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</si>
  <si>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</si>
  <si>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</si>
  <si>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</si>
  <si>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</si>
  <si>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</si>
  <si>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</si>
  <si>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</si>
  <si>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</si>
  <si>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</si>
  <si>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</si>
  <si>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</si>
  <si>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</si>
  <si>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</si>
  <si>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</si>
  <si>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</si>
  <si>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</si>
  <si>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</si>
  <si>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</si>
  <si>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</si>
  <si>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</si>
  <si>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</si>
  <si>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</si>
  <si>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</si>
  <si>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</si>
  <si>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</si>
  <si>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</si>
  <si>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</si>
  <si>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</si>
  <si>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</si>
  <si>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</si>
  <si>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</si>
  <si>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</si>
  <si>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</si>
  <si>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</si>
  <si>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</si>
  <si>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</si>
  <si>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</si>
  <si>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</si>
  <si>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</si>
  <si>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</si>
  <si>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</si>
  <si>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</si>
  <si>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</si>
  <si>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</si>
  <si>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</si>
  <si>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</si>
  <si>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</si>
  <si>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</si>
  <si>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</si>
  <si>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</si>
  <si>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</si>
  <si>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</si>
  <si>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</si>
  <si>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</si>
  <si>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</si>
  <si>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</si>
  <si>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</si>
  <si>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</si>
  <si>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</si>
  <si>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</si>
  <si>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</si>
  <si>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</si>
  <si>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</si>
  <si>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</si>
  <si>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</si>
  <si>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</si>
  <si>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</si>
  <si>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</si>
  <si>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</si>
  <si>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</si>
  <si>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</si>
  <si>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</si>
  <si>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</si>
  <si>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</si>
  <si>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</si>
  <si>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</si>
  <si>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</si>
  <si>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</si>
  <si>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</si>
  <si>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</si>
  <si>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</si>
  <si>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</si>
  <si>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</si>
  <si>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</si>
  <si>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</si>
  <si>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</si>
  <si>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</si>
  <si>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</si>
  <si>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</si>
  <si>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</si>
  <si>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</si>
  <si>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</si>
  <si>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</si>
  <si>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</si>
  <si>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</si>
  <si>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</si>
  <si>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</si>
  <si>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</si>
  <si>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</si>
  <si>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</si>
  <si>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</si>
  <si>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</si>
  <si>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</si>
  <si>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</si>
  <si>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</si>
  <si>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</si>
  <si>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</si>
  <si>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</si>
  <si>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</si>
  <si>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</si>
  <si>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</si>
  <si>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</si>
  <si>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</si>
  <si>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</si>
  <si>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</si>
  <si>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</si>
  <si>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</si>
  <si>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</si>
  <si>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</si>
  <si>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</si>
  <si>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</si>
  <si>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</si>
  <si>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</si>
  <si>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</si>
  <si>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</si>
  <si>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</si>
  <si>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</si>
  <si>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</si>
  <si>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</si>
  <si>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</si>
  <si>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</si>
  <si>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</si>
  <si>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</si>
  <si>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</si>
  <si>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</si>
  <si>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</si>
  <si>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</si>
  <si>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</si>
  <si>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</si>
  <si>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</si>
  <si>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</si>
  <si>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</si>
  <si>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</si>
  <si>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</si>
  <si>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</si>
  <si>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</si>
  <si>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</si>
  <si>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</si>
  <si>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</si>
  <si>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</si>
  <si>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</si>
  <si>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</si>
  <si>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</si>
  <si>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</si>
  <si>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</si>
  <si>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</si>
  <si>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</si>
  <si>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</si>
  <si>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</si>
  <si>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</si>
  <si>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</si>
  <si>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</si>
  <si>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</si>
  <si>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</si>
  <si>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</si>
  <si>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</si>
  <si>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</si>
  <si>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</si>
  <si>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</si>
  <si>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</si>
  <si>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</si>
  <si>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</si>
  <si>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</si>
  <si>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</si>
  <si>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</si>
  <si>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</si>
  <si>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</si>
  <si>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</si>
  <si>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</si>
  <si>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</si>
  <si>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</si>
  <si>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</si>
  <si>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</si>
  <si>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</si>
  <si>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</si>
  <si>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</si>
  <si>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</si>
  <si>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</si>
  <si>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</si>
  <si>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</si>
  <si>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</si>
  <si>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</si>
  <si>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</si>
  <si>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</si>
  <si>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</si>
  <si>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</si>
  <si>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</si>
  <si>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</si>
  <si>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</si>
  <si>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</si>
  <si>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</si>
  <si>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</si>
  <si>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</si>
  <si>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</si>
  <si>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</si>
  <si>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</si>
  <si>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</si>
  <si>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</si>
  <si>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</si>
  <si>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</si>
  <si>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</si>
  <si>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</si>
  <si>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</si>
  <si>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</si>
  <si>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</si>
  <si>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</si>
  <si>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</si>
  <si>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</si>
  <si>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</si>
  <si>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</si>
  <si>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</si>
  <si>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</si>
  <si>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</si>
  <si>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</si>
  <si>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</si>
  <si>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</si>
  <si>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</si>
  <si>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</si>
  <si>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</si>
  <si>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</si>
  <si>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</si>
  <si>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</si>
  <si>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</si>
  <si>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</si>
  <si>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</si>
  <si>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</si>
  <si>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</si>
  <si>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</si>
  <si>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</si>
  <si>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</si>
  <si>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</si>
  <si>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</si>
  <si>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</si>
  <si>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</si>
  <si>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</si>
  <si>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</si>
  <si>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</si>
  <si>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</si>
  <si>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</si>
  <si>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</si>
  <si>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</si>
  <si>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</si>
  <si>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</si>
  <si>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</si>
  <si>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</si>
  <si>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</si>
  <si>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</si>
  <si>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</si>
  <si>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</si>
  <si>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</si>
  <si>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</si>
  <si>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</si>
  <si>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</si>
  <si>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</si>
  <si>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</si>
  <si>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</si>
  <si>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</si>
  <si>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</si>
  <si>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</si>
  <si>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</si>
  <si>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</si>
  <si>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</si>
  <si>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</si>
  <si>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</si>
  <si>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</si>
  <si>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</si>
  <si>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</si>
  <si>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</si>
  <si>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</si>
  <si>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</si>
  <si>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</si>
  <si>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</si>
  <si>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</si>
  <si>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</si>
  <si>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</si>
  <si>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</si>
  <si>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</si>
  <si>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</si>
  <si>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</si>
  <si>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</si>
  <si>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</si>
  <si>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</si>
  <si>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</si>
  <si>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</si>
  <si>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</si>
  <si>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</si>
  <si>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</si>
  <si>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</si>
  <si>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</si>
  <si>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</si>
  <si>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</si>
  <si>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</si>
  <si>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</si>
  <si>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</si>
  <si>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</si>
  <si>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</si>
  <si>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</si>
  <si>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</si>
  <si>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</si>
  <si>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</si>
  <si>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</si>
  <si>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</si>
  <si>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</si>
  <si>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</si>
  <si>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</si>
  <si>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</si>
  <si>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</si>
  <si>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</si>
  <si>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</si>
  <si>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</si>
  <si>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</si>
  <si>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</si>
  <si>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</si>
  <si>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</si>
  <si>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</si>
  <si>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</si>
  <si>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</si>
  <si>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</si>
  <si>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</si>
  <si>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</si>
  <si>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</si>
  <si>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</si>
  <si>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</si>
  <si>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</si>
  <si>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</si>
  <si>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</si>
  <si>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</si>
  <si>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</si>
  <si>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</si>
  <si>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</si>
  <si>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</si>
  <si>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</si>
  <si>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</si>
  <si>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</si>
  <si>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</si>
  <si>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</si>
  <si>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</si>
  <si>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</si>
  <si>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</si>
  <si>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</si>
  <si>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</si>
  <si>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</si>
  <si>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</si>
  <si>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</si>
  <si>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</si>
  <si>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</si>
  <si>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</si>
  <si>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</si>
  <si>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</si>
  <si>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</si>
  <si>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</si>
  <si>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</si>
  <si>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</si>
  <si>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</si>
  <si>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</si>
  <si>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</si>
  <si>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</si>
  <si>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</si>
  <si>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</si>
  <si>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</si>
  <si>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</si>
  <si>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</si>
  <si>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</si>
  <si>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</si>
  <si>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</si>
  <si>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</si>
  <si>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</si>
  <si>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</si>
  <si>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</si>
  <si>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</si>
  <si>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</si>
  <si>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</si>
  <si>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</si>
  <si>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</si>
  <si>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</si>
  <si>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</si>
  <si>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</si>
  <si>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</si>
  <si>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</si>
  <si>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</si>
  <si>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</si>
  <si>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</si>
  <si>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</si>
  <si>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</si>
  <si>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</si>
  <si>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</si>
  <si>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</si>
  <si>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</si>
  <si>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</si>
  <si>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</si>
  <si>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</si>
  <si>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</si>
  <si>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</si>
  <si>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</si>
  <si>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</si>
  <si>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</si>
  <si>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</si>
  <si>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</si>
  <si>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</si>
  <si>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</si>
  <si>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</si>
  <si>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</si>
  <si>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</si>
  <si>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</si>
  <si>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</si>
  <si>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</si>
  <si>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</si>
  <si>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</si>
  <si>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</si>
  <si>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</si>
  <si>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</si>
  <si>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</si>
  <si>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</si>
  <si>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</si>
  <si>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</si>
  <si>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</si>
  <si>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</si>
  <si>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</si>
  <si>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</si>
  <si>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</si>
  <si>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</si>
  <si>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</si>
  <si>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</si>
  <si>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</si>
  <si>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</si>
  <si>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</si>
  <si>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</si>
  <si>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</si>
  <si>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</si>
  <si>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</si>
  <si>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</si>
  <si>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</si>
  <si>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</si>
  <si>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</si>
  <si>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</si>
  <si>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</si>
  <si>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</si>
  <si>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</si>
  <si>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</si>
  <si>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</si>
  <si>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</si>
  <si>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</si>
  <si>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</si>
  <si>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</si>
  <si>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</si>
  <si>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</si>
  <si>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</si>
  <si>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</si>
  <si>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</si>
  <si>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</si>
  <si>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</si>
  <si>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</si>
  <si>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</si>
  <si>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</si>
  <si>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</si>
  <si>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</si>
  <si>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</si>
  <si>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</si>
  <si>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</si>
  <si>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</si>
  <si>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</si>
  <si>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</si>
  <si>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</si>
  <si>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</si>
  <si>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</si>
  <si>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</si>
  <si>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</si>
  <si>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</si>
  <si>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</si>
  <si>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</si>
  <si>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</si>
  <si>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</si>
  <si>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</si>
  <si>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</si>
  <si>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</si>
  <si>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</si>
  <si>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</si>
  <si>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</si>
  <si>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</si>
  <si>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</si>
  <si>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</si>
  <si>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</si>
  <si>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</si>
  <si>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</si>
  <si>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</si>
  <si>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</si>
  <si>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</si>
  <si>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</si>
  <si>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</si>
  <si>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</si>
  <si>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</si>
  <si>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</si>
  <si>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</si>
  <si>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</si>
  <si>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</si>
  <si>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</si>
  <si>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</si>
  <si>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</si>
  <si>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</si>
  <si>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</si>
  <si>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</si>
  <si>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</si>
  <si>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</si>
  <si>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</si>
  <si>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</si>
  <si>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</si>
  <si>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</si>
  <si>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</si>
  <si>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</si>
  <si>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</si>
  <si>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</si>
  <si>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</si>
  <si>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</si>
  <si>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</si>
  <si>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</si>
  <si>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</si>
  <si>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</si>
  <si>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</si>
  <si>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</si>
  <si>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</si>
  <si>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</si>
  <si>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</si>
  <si>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</si>
  <si>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</si>
  <si>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</si>
  <si>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</si>
  <si>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</si>
  <si>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</si>
  <si>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</si>
  <si>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</si>
  <si>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</si>
  <si>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</si>
  <si>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</si>
  <si>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</si>
  <si>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</si>
  <si>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</si>
  <si>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</si>
  <si>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</si>
  <si>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</si>
  <si>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</si>
  <si>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</si>
  <si>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</si>
  <si>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</si>
  <si>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</si>
  <si>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</si>
  <si>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</si>
  <si>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</si>
  <si>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</si>
  <si>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</si>
  <si>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</si>
  <si>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</si>
  <si>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</si>
  <si>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</si>
  <si>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</si>
  <si>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</si>
  <si>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</si>
  <si>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</si>
  <si>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</si>
  <si>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</si>
  <si>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</si>
  <si>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</si>
  <si>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</si>
  <si>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</si>
  <si>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</si>
  <si>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</si>
  <si>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</si>
  <si>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</si>
  <si>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</si>
  <si>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</si>
  <si>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</si>
  <si>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</si>
  <si>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</si>
  <si>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</si>
  <si>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</si>
  <si>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</si>
  <si>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</si>
  <si>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</si>
  <si>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</si>
  <si>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</si>
  <si>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</si>
  <si>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</si>
  <si>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</si>
  <si>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</si>
  <si>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</si>
  <si>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</si>
  <si>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</si>
  <si>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</si>
  <si>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</si>
  <si>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</si>
  <si>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</si>
  <si>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</si>
  <si>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</si>
  <si>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</si>
  <si>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</si>
  <si>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</si>
  <si>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</si>
  <si>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</si>
  <si>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</si>
  <si>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</si>
  <si>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</si>
  <si>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</si>
  <si>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</si>
  <si>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</si>
  <si>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</si>
  <si>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</si>
  <si>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</si>
  <si>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</si>
  <si>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</si>
  <si>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</si>
  <si>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</si>
  <si>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</si>
  <si>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</si>
  <si>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</si>
  <si>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</si>
  <si>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</si>
  <si>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</si>
  <si>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</si>
  <si>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</si>
  <si>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</si>
  <si>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</si>
  <si>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</si>
  <si>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</si>
  <si>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</si>
  <si>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</si>
  <si>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</si>
  <si>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</si>
  <si>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</si>
  <si>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</si>
  <si>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</si>
  <si>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</si>
  <si>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</si>
  <si>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</si>
  <si>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</si>
  <si>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</si>
  <si>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</si>
  <si>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</si>
  <si>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</si>
  <si>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</si>
  <si>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</si>
  <si>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</si>
  <si>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</si>
  <si>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</si>
  <si>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</si>
  <si>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</si>
  <si>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</si>
  <si>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</si>
  <si>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</si>
  <si>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</si>
  <si>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</si>
  <si>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</si>
  <si>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</si>
  <si>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</si>
  <si>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</si>
  <si>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</si>
  <si>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</si>
  <si>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</si>
  <si>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</si>
  <si>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</si>
  <si>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</si>
  <si>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</si>
  <si>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</si>
  <si>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</si>
  <si>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</si>
  <si>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</si>
  <si>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</si>
  <si>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</si>
  <si>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</si>
  <si>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</si>
  <si>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</si>
  <si>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</si>
  <si>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</si>
  <si>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</si>
  <si>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</si>
  <si>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</si>
  <si>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</si>
  <si>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</si>
  <si>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</si>
  <si>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</si>
  <si>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</si>
  <si>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</si>
  <si>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</si>
  <si>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</si>
  <si>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</si>
  <si>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</si>
  <si>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</si>
  <si>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</si>
  <si>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</si>
  <si>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</si>
  <si>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</si>
  <si>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</si>
  <si>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</si>
  <si>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</si>
  <si>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</si>
  <si>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</si>
  <si>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</si>
  <si>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</si>
  <si>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</si>
  <si>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</si>
  <si>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</si>
  <si>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</si>
  <si>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</si>
  <si>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</si>
  <si>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</si>
  <si>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</si>
  <si>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</si>
  <si>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</si>
  <si>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</si>
  <si>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</si>
  <si>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</si>
  <si>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</si>
  <si>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</si>
  <si>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</si>
  <si>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</si>
  <si>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</si>
  <si>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</si>
  <si>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</si>
  <si>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</si>
  <si>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</si>
  <si>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</si>
  <si>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</si>
  <si>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</si>
  <si>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</si>
  <si>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</si>
  <si>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</si>
  <si>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</si>
  <si>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</si>
  <si>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</si>
  <si>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</si>
  <si>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</si>
  <si>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</si>
  <si>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</si>
  <si>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</si>
  <si>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</si>
  <si>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</si>
  <si>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</si>
  <si>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</si>
  <si>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</si>
  <si>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</si>
  <si>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</si>
  <si>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</si>
  <si>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</si>
  <si>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</si>
  <si>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</si>
  <si>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</si>
  <si>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</si>
  <si>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</si>
  <si>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</si>
  <si>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</si>
  <si>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</si>
  <si>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</si>
  <si>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</si>
  <si>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</si>
  <si>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</si>
  <si>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</si>
  <si>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</si>
  <si>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</si>
  <si>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</si>
  <si>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</si>
  <si>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</si>
  <si>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</si>
  <si>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</si>
  <si>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</si>
  <si>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</si>
  <si>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</si>
  <si>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</si>
  <si>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</si>
  <si>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</si>
  <si>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</si>
  <si>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</si>
  <si>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</si>
  <si>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</si>
  <si>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</si>
  <si>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</si>
  <si>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</si>
  <si>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</si>
  <si>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</si>
  <si>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</si>
  <si>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</si>
  <si>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</si>
  <si>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</si>
  <si>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</si>
  <si>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</si>
  <si>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</si>
  <si>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</si>
  <si>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</si>
  <si>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</si>
  <si>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</si>
  <si>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</si>
  <si>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</si>
  <si>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</si>
  <si>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</si>
  <si>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</si>
  <si>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</si>
  <si>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</si>
  <si>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</si>
  <si>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</si>
  <si>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</si>
  <si>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</si>
  <si>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</si>
  <si>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</si>
  <si>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</si>
  <si>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</si>
  <si>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</si>
  <si>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</si>
  <si>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</si>
  <si>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</si>
  <si>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</si>
  <si>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</si>
  <si>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</si>
  <si>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</si>
  <si>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</si>
  <si>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</si>
  <si>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</si>
  <si>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</si>
  <si>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</si>
  <si>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</si>
  <si>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</si>
  <si>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</si>
  <si>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</si>
  <si>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</si>
  <si>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</si>
  <si>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</si>
  <si>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</si>
  <si>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</si>
  <si>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</si>
  <si>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</si>
  <si>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</si>
  <si>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</si>
  <si>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</si>
  <si>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</si>
  <si>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</si>
  <si>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</si>
  <si>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</si>
  <si>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</si>
  <si>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</si>
  <si>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</si>
  <si>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</si>
  <si>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</si>
  <si>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</si>
  <si>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</si>
  <si>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</si>
  <si>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</si>
  <si>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</si>
  <si>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</si>
  <si>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</si>
  <si>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</si>
  <si>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</si>
  <si>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</si>
  <si>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</si>
  <si>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</si>
  <si>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</si>
  <si>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</si>
  <si>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</si>
  <si>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</si>
  <si>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</si>
  <si>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</si>
  <si>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</si>
  <si>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</si>
  <si>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</si>
  <si>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</si>
  <si>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</si>
  <si>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</si>
  <si>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</si>
  <si>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</si>
  <si>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</si>
  <si>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</si>
  <si>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</si>
  <si>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</si>
  <si>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</si>
  <si>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</si>
  <si>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</si>
  <si>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</si>
  <si>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</si>
  <si>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</si>
  <si>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</si>
  <si>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</si>
  <si>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</si>
  <si>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</si>
  <si>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</si>
  <si>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</si>
  <si>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</si>
  <si>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</si>
  <si>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</si>
  <si>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</si>
  <si>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</si>
  <si>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</si>
  <si>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</si>
  <si>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</si>
  <si>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</si>
  <si>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</si>
  <si>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</si>
  <si>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</si>
  <si>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</si>
  <si>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</si>
  <si>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</si>
  <si>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</si>
  <si>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</si>
  <si>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</si>
  <si>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</si>
  <si>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</si>
  <si>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</si>
  <si>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</si>
  <si>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</si>
  <si>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</si>
  <si>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</si>
  <si>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</si>
  <si>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</si>
  <si>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</si>
  <si>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</si>
  <si>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</si>
  <si>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</si>
  <si>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</si>
  <si>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</si>
  <si>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</si>
  <si>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</si>
  <si>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</si>
  <si>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</si>
  <si>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</si>
  <si>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</si>
  <si>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</si>
  <si>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</si>
  <si>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</si>
  <si>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</si>
  <si>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</si>
  <si>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</si>
  <si>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</si>
  <si>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</si>
  <si>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</si>
  <si>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</si>
  <si>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</si>
  <si>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</si>
  <si>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</si>
  <si>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</si>
  <si>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</si>
  <si>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</si>
  <si>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</si>
  <si>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</si>
  <si>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</si>
  <si>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</si>
  <si>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</si>
  <si>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</si>
  <si>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</si>
  <si>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</si>
  <si>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</si>
  <si>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</si>
  <si>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</si>
  <si>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</si>
  <si>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</si>
  <si>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</si>
  <si>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</si>
  <si>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</si>
  <si>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</si>
  <si>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</si>
  <si>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</si>
  <si>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</si>
  <si>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</si>
  <si>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</si>
  <si>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</si>
  <si>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</si>
  <si>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</si>
  <si>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</si>
  <si>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</si>
  <si>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</si>
  <si>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</si>
  <si>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</si>
  <si>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</si>
  <si>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</si>
  <si>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</si>
  <si>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</si>
  <si>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</si>
  <si>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</si>
  <si>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</si>
  <si>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</si>
  <si>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</si>
  <si>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</si>
  <si>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</si>
  <si>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</si>
  <si>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</si>
  <si>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</si>
  <si>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</si>
  <si>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</si>
  <si>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</si>
  <si>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</si>
  <si>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</si>
  <si>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</si>
  <si>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</si>
  <si>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</si>
  <si>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</si>
  <si>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</si>
  <si>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</si>
  <si>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</si>
  <si>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</si>
  <si>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</si>
  <si>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</si>
  <si>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</si>
  <si>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</si>
  <si>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</si>
  <si>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</si>
  <si>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</si>
  <si>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</si>
  <si>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</si>
  <si>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</si>
  <si>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</si>
  <si>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</si>
  <si>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</si>
  <si>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</si>
  <si>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</si>
  <si>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</si>
  <si>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</si>
  <si>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</si>
  <si>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</si>
  <si>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</si>
  <si>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</si>
  <si>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</si>
  <si>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</si>
  <si>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</si>
  <si>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</si>
  <si>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</si>
  <si>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</si>
  <si>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</si>
  <si>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</si>
  <si>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</si>
  <si>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</si>
  <si>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</si>
  <si>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</si>
  <si>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</si>
  <si>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</si>
  <si>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</si>
  <si>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</si>
  <si>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</si>
  <si>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</si>
  <si>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</si>
  <si>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</si>
  <si>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</si>
  <si>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</si>
  <si>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</si>
  <si>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</si>
  <si>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</si>
  <si>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</si>
  <si>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</si>
  <si>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</si>
  <si>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</si>
  <si>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</si>
  <si>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</si>
  <si>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</si>
  <si>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</si>
  <si>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</si>
  <si>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</si>
  <si>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</si>
  <si>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</si>
  <si>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</si>
  <si>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</si>
  <si>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</si>
  <si>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</si>
  <si>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</si>
  <si>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</si>
  <si>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</si>
  <si>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</si>
  <si>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</si>
  <si>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</si>
  <si>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</si>
  <si>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</si>
  <si>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</si>
  <si>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</si>
  <si>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</si>
  <si>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</si>
  <si>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</si>
  <si>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</si>
  <si>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</si>
  <si>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</si>
  <si>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</si>
  <si>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</si>
  <si>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</si>
  <si>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</si>
  <si>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</si>
  <si>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</si>
  <si>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</si>
  <si>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</si>
  <si>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</si>
  <si>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</si>
  <si>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</si>
  <si>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</si>
  <si>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</si>
  <si>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</si>
  <si>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</si>
  <si>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</si>
  <si>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</si>
  <si>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</si>
  <si>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</si>
  <si>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</si>
  <si>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</si>
  <si>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</si>
  <si>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</si>
  <si>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</si>
  <si>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</si>
  <si>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</si>
  <si>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</si>
  <si>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</si>
  <si>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</si>
  <si>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</si>
  <si>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</si>
  <si>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</si>
  <si>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</si>
  <si>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</si>
  <si>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</si>
  <si>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</si>
  <si>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</si>
  <si>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</si>
  <si>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</si>
  <si>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</si>
  <si>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</si>
  <si>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</si>
  <si>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</si>
  <si>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</si>
  <si>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</si>
  <si>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</si>
  <si>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</si>
  <si>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</si>
  <si>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</si>
  <si>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</si>
  <si>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</si>
  <si>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</si>
  <si>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</si>
  <si>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</si>
  <si>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</si>
  <si>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</si>
  <si>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</si>
  <si>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</si>
  <si>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</si>
  <si>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</si>
  <si>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</si>
  <si>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</si>
  <si>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</si>
  <si>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</si>
  <si>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</si>
  <si>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</si>
  <si>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</si>
  <si>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</si>
  <si>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</si>
  <si>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</si>
  <si>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</si>
  <si>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</si>
  <si>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</si>
  <si>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</si>
  <si>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</si>
  <si>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</si>
  <si>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</si>
  <si>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</si>
  <si>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</si>
  <si>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</si>
  <si>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</si>
  <si>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</si>
  <si>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</si>
  <si>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</si>
  <si>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</si>
  <si>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</si>
  <si>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</si>
  <si>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</si>
  <si>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</si>
  <si>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</si>
  <si>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</si>
  <si>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</si>
  <si>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</si>
  <si>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</si>
  <si>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</si>
  <si>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</si>
  <si>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</si>
  <si>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</si>
  <si>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</si>
  <si>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</si>
  <si>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</si>
  <si>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</si>
  <si>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</si>
  <si>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</si>
  <si>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</si>
  <si>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</si>
  <si>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</si>
  <si>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</si>
  <si>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</si>
  <si>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</si>
  <si>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</si>
  <si>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</si>
  <si>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</si>
  <si>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</si>
  <si>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</si>
  <si>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</si>
  <si>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</si>
  <si>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</si>
  <si>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</si>
  <si>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</si>
  <si>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</si>
  <si>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</si>
  <si>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</si>
  <si>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</si>
  <si>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</si>
  <si>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</si>
  <si>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</si>
  <si>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</si>
  <si>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</si>
  <si>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</si>
  <si>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</si>
  <si>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</si>
  <si>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</si>
  <si>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</si>
  <si>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</si>
  <si>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</si>
  <si>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</si>
  <si>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</si>
  <si>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</si>
  <si>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</si>
  <si>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</si>
  <si>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</si>
  <si>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</si>
  <si>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</si>
  <si>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</si>
  <si>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</si>
  <si>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</si>
  <si>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</si>
  <si>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</si>
  <si>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</si>
  <si>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</si>
  <si>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</si>
  <si>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</si>
  <si>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</si>
  <si>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</si>
  <si>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</si>
  <si>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</si>
  <si>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</si>
  <si>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</si>
  <si>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</si>
  <si>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</si>
  <si>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</si>
  <si>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</si>
  <si>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</si>
  <si>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</si>
  <si>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</si>
  <si>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</si>
  <si>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</si>
  <si>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</si>
  <si>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</si>
  <si>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</si>
  <si>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</si>
  <si>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</si>
  <si>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</si>
  <si>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</si>
  <si>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</si>
  <si>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</si>
  <si>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</si>
  <si>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</si>
  <si>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</si>
  <si>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</si>
  <si>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</si>
  <si>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</si>
  <si>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</si>
  <si>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</si>
  <si>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</si>
  <si>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</si>
  <si>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</si>
  <si>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</si>
  <si>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</si>
  <si>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</si>
  <si>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</si>
  <si>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</si>
  <si>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</si>
  <si>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</si>
  <si>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</si>
  <si>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</si>
  <si>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</si>
  <si>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</si>
  <si>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</si>
  <si>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</si>
  <si>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</si>
  <si>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</si>
  <si>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</si>
  <si>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</si>
  <si>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</si>
  <si>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</si>
  <si>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</si>
  <si>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</si>
  <si>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</si>
  <si>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</si>
  <si>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</si>
  <si>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</si>
  <si>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</si>
  <si>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</si>
  <si>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</si>
  <si>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</si>
  <si>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</si>
  <si>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</si>
  <si>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</si>
  <si>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</si>
  <si>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</si>
  <si>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</si>
  <si>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</si>
  <si>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</si>
  <si>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</si>
  <si>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</si>
  <si>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</si>
  <si>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</si>
  <si>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</si>
  <si>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</si>
  <si>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</si>
  <si>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</si>
  <si>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</si>
  <si>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</si>
  <si>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</si>
  <si>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</si>
  <si>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</si>
  <si>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</si>
  <si>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</si>
  <si>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</si>
  <si>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</si>
  <si>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</si>
  <si>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</si>
  <si>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</si>
  <si>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</si>
  <si>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</si>
  <si>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</si>
  <si>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</si>
  <si>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</si>
  <si>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</si>
  <si>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</si>
  <si>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</si>
  <si>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</si>
  <si>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</si>
  <si>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</si>
  <si>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</si>
  <si>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</si>
  <si>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</si>
  <si>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</si>
  <si>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</si>
  <si>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</si>
  <si>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</si>
  <si>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</si>
  <si>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</si>
  <si>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</si>
  <si>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</si>
  <si>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</si>
  <si>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</si>
  <si>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</si>
  <si>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</si>
  <si>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</si>
  <si>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</si>
  <si>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</si>
  <si>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</si>
  <si>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</si>
  <si>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</si>
  <si>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</si>
  <si>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</si>
  <si>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</si>
  <si>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</si>
  <si>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</si>
  <si>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</si>
  <si>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</si>
  <si>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</si>
  <si>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</si>
  <si>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</si>
  <si>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</si>
  <si>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</si>
  <si>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</si>
  <si>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</si>
  <si>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</si>
  <si>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</si>
  <si>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</si>
  <si>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</si>
  <si>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</si>
  <si>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</si>
  <si>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</si>
  <si>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</si>
  <si>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</si>
  <si>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</si>
  <si>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</si>
  <si>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</si>
  <si>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</si>
  <si>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</si>
  <si>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</si>
  <si>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</si>
  <si>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</si>
  <si>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</si>
  <si>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</si>
  <si>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</si>
  <si>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</si>
  <si>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</si>
  <si>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</si>
  <si>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</si>
  <si>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</si>
  <si>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</si>
  <si>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</si>
  <si>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</si>
  <si>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</si>
  <si>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</si>
  <si>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</si>
  <si>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</si>
  <si>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</si>
  <si>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</si>
  <si>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</si>
  <si>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</si>
  <si>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</si>
  <si>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</si>
  <si>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</si>
  <si>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</si>
  <si>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</si>
  <si>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</si>
  <si>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</si>
  <si>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</si>
  <si>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</si>
  <si>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</si>
  <si>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</si>
  <si>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</si>
  <si>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</si>
  <si>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</si>
  <si>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</si>
  <si>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</si>
  <si>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</si>
  <si>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</si>
  <si>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</si>
  <si>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</si>
  <si>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</si>
  <si>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</si>
  <si>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</si>
  <si>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</si>
  <si>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</si>
  <si>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</si>
  <si>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</si>
  <si>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</si>
  <si>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</si>
  <si>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</si>
  <si>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</si>
  <si>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</si>
  <si>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</si>
  <si>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</si>
  <si>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</si>
  <si>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</si>
  <si>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</si>
  <si>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</si>
  <si>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</si>
  <si>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</si>
  <si>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</si>
  <si>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</si>
  <si>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</si>
  <si>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</si>
  <si>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</si>
  <si>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</si>
  <si>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</si>
  <si>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</si>
  <si>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</si>
  <si>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</si>
  <si>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</si>
  <si>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</si>
  <si>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</si>
  <si>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</si>
  <si>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</si>
  <si>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</si>
  <si>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</si>
  <si>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</si>
  <si>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</si>
  <si>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</si>
  <si>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</si>
  <si>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</si>
  <si>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</si>
  <si>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</si>
  <si>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</si>
  <si>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</si>
  <si>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</si>
  <si>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</si>
  <si>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</si>
  <si>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</si>
  <si>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</si>
  <si>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</si>
  <si>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</si>
  <si>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</si>
  <si>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</si>
  <si>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</si>
  <si>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</si>
  <si>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</si>
  <si>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</si>
  <si>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</si>
  <si>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</si>
  <si>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</si>
  <si>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</si>
  <si>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</si>
  <si>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</si>
  <si>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</si>
  <si>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</si>
  <si>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</si>
  <si>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</si>
  <si>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</si>
  <si>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</si>
  <si>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</si>
  <si>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</si>
  <si>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</si>
  <si>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</si>
  <si>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</si>
  <si>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</si>
  <si>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</si>
  <si>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</si>
  <si>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</si>
  <si>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</si>
  <si>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</si>
  <si>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</si>
  <si>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</si>
  <si>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</si>
  <si>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</si>
  <si>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</si>
  <si>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</si>
  <si>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</si>
  <si>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</si>
  <si>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</si>
  <si>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</si>
  <si>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</si>
  <si>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</si>
  <si>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</si>
  <si>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</si>
  <si>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</si>
  <si>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</si>
  <si>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</si>
  <si>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</si>
  <si>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</si>
  <si>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</si>
  <si>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</si>
  <si>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</si>
  <si>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</si>
  <si>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</si>
  <si>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</si>
  <si>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</si>
  <si>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</si>
  <si>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</si>
  <si>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</si>
  <si>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</si>
  <si>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</si>
  <si>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</si>
  <si>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</si>
  <si>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</si>
  <si>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</si>
  <si>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</si>
  <si>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</si>
  <si>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</si>
  <si>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</si>
  <si>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</si>
  <si>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</si>
  <si>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</si>
  <si>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</si>
  <si>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</si>
  <si>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</si>
  <si>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</si>
  <si>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</si>
  <si>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</si>
  <si>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</si>
  <si>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</si>
  <si>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</si>
  <si>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</si>
  <si>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</si>
  <si>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</si>
  <si>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</si>
  <si>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</si>
  <si>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</si>
  <si>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</si>
  <si>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</si>
  <si>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</si>
  <si>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</si>
  <si>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</si>
  <si>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</si>
  <si>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</si>
  <si>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</si>
  <si>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</si>
  <si>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</si>
  <si>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</si>
  <si>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</si>
  <si>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</si>
  <si>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</si>
  <si>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</si>
  <si>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</si>
  <si>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</si>
  <si>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</si>
  <si>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</si>
  <si>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</si>
  <si>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</si>
  <si>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</si>
  <si>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</si>
  <si>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</si>
  <si>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</si>
  <si>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</si>
  <si>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</si>
  <si>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</si>
  <si>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</si>
  <si>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</si>
  <si>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</si>
  <si>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</si>
  <si>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</si>
  <si>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</si>
  <si>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</si>
  <si>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</si>
  <si>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</si>
  <si>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</si>
  <si>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</si>
  <si>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</si>
  <si>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</si>
  <si>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</si>
  <si>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</si>
  <si>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</si>
  <si>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</si>
  <si>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</si>
  <si>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</si>
  <si>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</si>
  <si>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</si>
  <si>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</si>
  <si>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</si>
  <si>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</si>
  <si>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</si>
  <si>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</si>
  <si>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</si>
  <si>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</si>
  <si>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</si>
  <si>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</si>
  <si>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</si>
  <si>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</si>
  <si>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</si>
  <si>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</si>
  <si>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</si>
  <si>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</si>
  <si>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</si>
  <si>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</si>
  <si>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</si>
  <si>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</si>
  <si>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</si>
  <si>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</si>
  <si>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</si>
  <si>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</si>
  <si>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</si>
  <si>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</si>
  <si>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</si>
  <si>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</si>
  <si>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</si>
  <si>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</si>
  <si>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</si>
  <si>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</si>
  <si>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</si>
  <si>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</si>
  <si>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</si>
  <si>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</si>
  <si>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</si>
  <si>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</si>
  <si>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</si>
  <si>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</si>
  <si>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</si>
  <si>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</si>
  <si>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</si>
  <si>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</si>
  <si>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</si>
  <si>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</si>
  <si>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</si>
  <si>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</si>
  <si>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</si>
  <si>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</si>
  <si>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</si>
  <si>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</si>
  <si>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</si>
  <si>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</si>
  <si>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</si>
  <si>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</si>
  <si>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</si>
  <si>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</si>
  <si>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</si>
  <si>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</si>
  <si>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</si>
  <si>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</si>
  <si>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</si>
  <si>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</si>
  <si>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</si>
  <si>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</si>
  <si>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</si>
  <si>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</si>
  <si>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</si>
  <si>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</si>
  <si>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</si>
  <si>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</si>
  <si>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</si>
  <si>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</si>
  <si>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</si>
  <si>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</si>
  <si>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</si>
  <si>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</si>
  <si>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</si>
  <si>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</si>
  <si>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</si>
  <si>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</si>
  <si>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</si>
  <si>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</si>
  <si>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</si>
  <si>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</si>
  <si>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</si>
  <si>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</si>
  <si>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</si>
  <si>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</si>
  <si>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</si>
  <si>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</si>
  <si>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</si>
  <si>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</si>
  <si>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</si>
  <si>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</si>
  <si>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</si>
  <si>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</si>
  <si>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</si>
  <si>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</si>
  <si>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</si>
  <si>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</si>
  <si>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</si>
  <si>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</si>
  <si>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</si>
  <si>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</si>
  <si>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</si>
  <si>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</si>
  <si>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</si>
  <si>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</si>
  <si>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</si>
  <si>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</si>
  <si>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</si>
  <si>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</si>
  <si>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</si>
  <si>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</si>
  <si>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</si>
  <si>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</si>
  <si>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</si>
  <si>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</si>
  <si>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</si>
  <si>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</si>
  <si>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</si>
  <si>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</si>
  <si>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</si>
  <si>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</si>
  <si>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</si>
  <si>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</si>
  <si>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</si>
  <si>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</si>
  <si>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</si>
  <si>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</si>
  <si>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</si>
  <si>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</si>
  <si>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</si>
  <si>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</si>
  <si>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</si>
  <si>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</si>
  <si>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</si>
  <si>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</si>
  <si>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</si>
  <si>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</si>
  <si>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</si>
  <si>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</si>
  <si>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</si>
  <si>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</si>
  <si>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</si>
  <si>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</si>
  <si>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</si>
  <si>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</si>
  <si>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</si>
  <si>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</si>
  <si>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</si>
  <si>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</si>
  <si>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</si>
  <si>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</si>
  <si>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</si>
  <si>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</si>
  <si>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</si>
  <si>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</si>
  <si>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</si>
  <si>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</si>
  <si>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</si>
  <si>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</si>
  <si>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</si>
  <si>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</si>
  <si>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</si>
  <si>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</si>
  <si>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</si>
  <si>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</si>
  <si>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</si>
  <si>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</si>
  <si>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</si>
  <si>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</si>
  <si>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</si>
  <si>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</si>
  <si>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</si>
  <si>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</si>
  <si>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</si>
  <si>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</si>
  <si>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</si>
  <si>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</si>
  <si>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</si>
  <si>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</si>
  <si>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</si>
  <si>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</si>
  <si>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</si>
  <si>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</si>
  <si>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</si>
  <si>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</si>
  <si>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</si>
  <si>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</si>
  <si>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</si>
  <si>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</si>
  <si>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</si>
  <si>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</si>
  <si>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</si>
  <si>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</si>
  <si>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</si>
  <si>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</si>
  <si>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</si>
  <si>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</si>
  <si>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</si>
  <si>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</si>
  <si>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</si>
  <si>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</si>
  <si>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</si>
  <si>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</si>
  <si>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</si>
  <si>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</si>
  <si>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</si>
  <si>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</si>
  <si>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</si>
  <si>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</si>
  <si>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</si>
  <si>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</si>
  <si>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</si>
  <si>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</si>
  <si>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</si>
  <si>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</si>
  <si>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</si>
  <si>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</si>
  <si>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</si>
  <si>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</si>
  <si>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</si>
  <si>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</si>
  <si>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</si>
  <si>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</si>
  <si>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</si>
  <si>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</si>
  <si>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</si>
  <si>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</si>
  <si>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</si>
  <si>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</si>
  <si>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</si>
  <si>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</si>
  <si>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</si>
  <si>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</si>
  <si>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</si>
  <si>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</si>
  <si>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</si>
  <si>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</si>
  <si>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</si>
  <si>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</si>
  <si>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</si>
  <si>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</si>
  <si>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</si>
  <si>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</si>
  <si>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</si>
  <si>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</si>
  <si>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</si>
  <si>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</si>
  <si>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</si>
  <si>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</si>
  <si>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</si>
  <si>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</si>
  <si>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</si>
  <si>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</si>
  <si>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</si>
  <si>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</si>
  <si>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</si>
  <si>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</si>
  <si>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</si>
  <si>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</si>
  <si>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</si>
  <si>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</si>
  <si>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</si>
  <si>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</si>
  <si>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</si>
  <si>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</si>
  <si>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</si>
  <si>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</si>
  <si>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</si>
  <si>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</si>
  <si>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</si>
  <si>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</si>
  <si>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</si>
  <si>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</si>
  <si>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</si>
  <si>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</si>
  <si>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</si>
  <si>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</si>
  <si>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</si>
  <si>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</si>
  <si>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</si>
  <si>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</si>
  <si>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</si>
  <si>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</si>
  <si>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</si>
  <si>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</si>
  <si>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</si>
  <si>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</si>
  <si>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</si>
  <si>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</si>
  <si>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</si>
  <si>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</si>
  <si>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</si>
  <si>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</si>
  <si>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</si>
  <si>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</si>
  <si>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</si>
  <si>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</si>
  <si>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</si>
  <si>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</si>
  <si>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</si>
  <si>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</si>
  <si>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</si>
  <si>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</si>
  <si>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</si>
  <si>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</si>
  <si>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</si>
  <si>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</si>
  <si>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</si>
  <si>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</si>
  <si>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</si>
  <si>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</si>
  <si>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</si>
  <si>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</si>
  <si>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</si>
  <si>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</si>
  <si>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</si>
  <si>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</si>
  <si>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</si>
  <si>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</si>
  <si>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</si>
  <si>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</si>
  <si>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</si>
  <si>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</si>
  <si>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</si>
  <si>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</si>
  <si>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</si>
  <si>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</si>
  <si>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</si>
  <si>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</si>
  <si>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</si>
  <si>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</si>
  <si>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</si>
  <si>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</si>
  <si>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</si>
  <si>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</si>
  <si>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</si>
  <si>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</si>
  <si>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</si>
  <si>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</si>
  <si>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</si>
  <si>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</si>
  <si>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</si>
  <si>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</si>
  <si>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</si>
  <si>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</si>
  <si>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</si>
  <si>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</si>
  <si>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</si>
  <si>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</si>
  <si>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</si>
  <si>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</si>
  <si>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</si>
  <si>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</si>
  <si>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</si>
  <si>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</si>
  <si>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</si>
  <si>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</si>
  <si>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</si>
  <si>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</si>
  <si>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</si>
  <si>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</si>
  <si>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</si>
  <si>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</si>
  <si>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</si>
  <si>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</si>
  <si>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</si>
  <si>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</si>
  <si>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</si>
  <si>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</si>
  <si>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</si>
  <si>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</si>
  <si>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</si>
  <si>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</si>
  <si>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</si>
  <si>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</si>
  <si>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</si>
  <si>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</si>
  <si>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</si>
  <si>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</si>
  <si>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</si>
  <si>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</si>
  <si>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</si>
  <si>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</si>
  <si>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</si>
  <si>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</si>
  <si>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</si>
  <si>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</si>
  <si>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</si>
  <si>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</si>
  <si>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</si>
  <si>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</si>
  <si>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</si>
  <si>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</si>
  <si>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</si>
  <si>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</si>
  <si>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</si>
  <si>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</si>
  <si>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</si>
  <si>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</si>
  <si>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</si>
  <si>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</si>
  <si>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</si>
  <si>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</si>
  <si>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</si>
  <si>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</si>
  <si>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</si>
  <si>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</si>
  <si>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</si>
  <si>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</si>
  <si>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</si>
  <si>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</si>
  <si>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</si>
  <si>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</si>
  <si>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</si>
  <si>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</si>
  <si>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</si>
  <si>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</si>
  <si>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</si>
  <si>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</si>
  <si>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</si>
  <si>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</si>
  <si>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</si>
  <si>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</si>
  <si>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</si>
  <si>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</si>
  <si>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</si>
  <si>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</si>
  <si>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</si>
  <si>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</si>
  <si>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</si>
  <si>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</si>
  <si>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</si>
  <si>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</si>
  <si>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</si>
  <si>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</si>
  <si>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</si>
  <si>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</si>
  <si>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</si>
  <si>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</si>
  <si>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</si>
  <si>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</si>
  <si>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</si>
  <si>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</si>
  <si>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</si>
  <si>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</si>
  <si>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</si>
  <si>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</si>
  <si>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</si>
  <si>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</si>
  <si>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</si>
  <si>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</si>
  <si>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</si>
  <si>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</si>
  <si>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</si>
  <si>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</si>
  <si>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</si>
  <si>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</si>
  <si>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</si>
  <si>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</si>
  <si>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</si>
  <si>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</si>
  <si>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</si>
  <si>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</si>
  <si>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</si>
  <si>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</si>
  <si>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</si>
  <si>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</si>
  <si>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</si>
  <si>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</si>
  <si>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</si>
  <si>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</si>
  <si>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</si>
  <si>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</si>
  <si>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</si>
  <si>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</si>
  <si>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</si>
  <si>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</si>
  <si>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</si>
  <si>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</si>
  <si>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</si>
  <si>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</si>
  <si>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</si>
  <si>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</si>
  <si>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</si>
  <si>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</si>
  <si>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</si>
  <si>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</si>
  <si>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</si>
  <si>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</si>
  <si>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</si>
  <si>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</si>
  <si>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</si>
  <si>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</si>
  <si>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</si>
  <si>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</si>
  <si>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</si>
  <si>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</si>
  <si>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</si>
  <si>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</si>
  <si>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</si>
  <si>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</si>
  <si>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</si>
  <si>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</si>
  <si>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</si>
  <si>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</si>
  <si>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</si>
  <si>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</si>
  <si>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</si>
  <si>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</si>
  <si>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</si>
  <si>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</si>
  <si>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</si>
  <si>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</si>
  <si>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</si>
  <si>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</si>
  <si>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</si>
  <si>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</si>
  <si>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</si>
  <si>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</si>
  <si>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</si>
  <si>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</si>
  <si>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</si>
  <si>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</si>
  <si>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</si>
  <si>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</si>
  <si>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</si>
  <si>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</si>
  <si>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</si>
  <si>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</si>
  <si>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</si>
  <si>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</si>
  <si>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</si>
  <si>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</si>
  <si>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</si>
  <si>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</si>
  <si>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</si>
  <si>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</si>
  <si>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</si>
  <si>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</si>
  <si>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</si>
  <si>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</si>
  <si>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</si>
  <si>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</si>
  <si>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</si>
  <si>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</si>
  <si>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</si>
  <si>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</si>
  <si>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</si>
  <si>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</si>
  <si>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</si>
  <si>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</si>
  <si>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</si>
  <si>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</si>
  <si>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</si>
  <si>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</si>
  <si>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</si>
  <si>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</si>
  <si>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</si>
  <si>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</si>
  <si>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</si>
  <si>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</si>
  <si>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</si>
  <si>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</si>
  <si>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</si>
  <si>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</si>
  <si>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</si>
  <si>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</si>
  <si>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</si>
  <si>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</si>
  <si>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</si>
  <si>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</si>
  <si>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</si>
  <si>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</si>
  <si>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</si>
  <si>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</si>
  <si>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</si>
  <si>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</si>
  <si>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</si>
  <si>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</si>
  <si>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</si>
  <si>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</si>
  <si>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</si>
  <si>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</si>
  <si>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</si>
  <si>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</si>
  <si>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</si>
  <si>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</si>
  <si>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</si>
  <si>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</si>
  <si>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</si>
  <si>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</si>
  <si>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</si>
  <si>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</si>
  <si>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</si>
  <si>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</si>
  <si>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</si>
  <si>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</si>
  <si>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</si>
  <si>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</si>
  <si>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</si>
  <si>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</si>
  <si>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</si>
  <si>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</si>
  <si>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</si>
  <si>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</si>
  <si>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</si>
  <si>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</si>
  <si>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</si>
  <si>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</si>
  <si>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</si>
  <si>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</si>
  <si>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</si>
  <si>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</si>
  <si>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</si>
  <si>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</si>
  <si>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</si>
  <si>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</si>
  <si>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</si>
  <si>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</si>
  <si>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</si>
  <si>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</si>
  <si>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</si>
  <si>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</si>
  <si>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</si>
  <si>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</si>
  <si>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</si>
  <si>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</si>
  <si>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</si>
  <si>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</si>
  <si>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</si>
  <si>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</si>
  <si>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</si>
  <si>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</si>
  <si>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</si>
  <si>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</si>
  <si>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</si>
  <si>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</si>
  <si>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</si>
  <si>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</si>
  <si>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</si>
  <si>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</si>
  <si>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</si>
  <si>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</si>
  <si>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</si>
  <si>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</si>
  <si>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</si>
  <si>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</si>
  <si>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</si>
  <si>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</si>
  <si>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</si>
  <si>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</si>
  <si>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</si>
  <si>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</si>
  <si>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</si>
  <si>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</si>
  <si>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</si>
  <si>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</si>
  <si>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</si>
  <si>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</si>
  <si>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</si>
  <si>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</si>
  <si>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</si>
  <si>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</si>
  <si>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</si>
  <si>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</si>
  <si>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</si>
  <si>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</si>
  <si>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</si>
  <si>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</si>
  <si>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</si>
  <si>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</si>
  <si>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</si>
  <si>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</si>
  <si>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</si>
  <si>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</si>
  <si>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</si>
  <si>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</si>
  <si>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</si>
  <si>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</si>
  <si>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</si>
  <si>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</si>
  <si>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</si>
  <si>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</si>
  <si>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</si>
  <si>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</si>
  <si>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</si>
  <si>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</si>
  <si>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</si>
  <si>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</si>
  <si>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</si>
  <si>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</si>
  <si>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</si>
  <si>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</si>
  <si>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</si>
  <si>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</si>
  <si>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</si>
  <si>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</si>
  <si>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</si>
  <si>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</si>
  <si>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</si>
  <si>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</si>
  <si>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</si>
  <si>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</si>
  <si>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</si>
  <si>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</si>
  <si>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</si>
  <si>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</si>
  <si>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</si>
  <si>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</si>
  <si>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</si>
  <si>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</si>
  <si>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</si>
  <si>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</si>
  <si>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</si>
  <si>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</si>
  <si>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</si>
  <si>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</si>
  <si>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</si>
  <si>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</si>
  <si>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</si>
  <si>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</si>
  <si>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</si>
  <si>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</si>
  <si>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</si>
  <si>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</si>
  <si>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</si>
  <si>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</si>
  <si>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</si>
  <si>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</si>
  <si>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</si>
  <si>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</si>
  <si>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</si>
  <si>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</si>
  <si>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</si>
  <si>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</si>
  <si>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</si>
  <si>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</si>
  <si>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</si>
  <si>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</si>
  <si>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</si>
  <si>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</si>
  <si>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</si>
  <si>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</si>
  <si>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</si>
  <si>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</si>
  <si>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</si>
  <si>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</si>
  <si>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</si>
  <si>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</si>
  <si>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</si>
  <si>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</si>
  <si>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</si>
  <si>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</si>
  <si>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</si>
  <si>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</si>
  <si>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</si>
  <si>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</si>
  <si>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</si>
  <si>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</si>
  <si>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</si>
  <si>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</si>
  <si>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</si>
  <si>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</si>
  <si>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</si>
  <si>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</si>
  <si>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</si>
  <si>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</si>
  <si>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</si>
  <si>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</si>
  <si>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</si>
  <si>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</si>
  <si>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</si>
  <si>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</si>
  <si>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</si>
  <si>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</si>
  <si>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</si>
  <si>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</si>
  <si>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</si>
  <si>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</si>
  <si>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</si>
  <si>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</si>
  <si>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</si>
  <si>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</si>
  <si>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</si>
  <si>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</si>
  <si>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</si>
  <si>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</si>
  <si>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</si>
  <si>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</si>
  <si>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</si>
  <si>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</si>
  <si>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</si>
  <si>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</si>
  <si>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</si>
  <si>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</si>
  <si>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</si>
  <si>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</si>
  <si>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</si>
  <si>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</si>
  <si>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</si>
  <si>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</si>
  <si>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</si>
  <si>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</si>
  <si>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</si>
  <si>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</si>
  <si>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</si>
  <si>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</si>
  <si>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</si>
  <si>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</si>
  <si>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</si>
  <si>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</si>
  <si>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</si>
  <si>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</si>
  <si>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</si>
  <si>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</si>
  <si>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</si>
  <si>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</si>
  <si>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</si>
  <si>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</si>
  <si>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</si>
  <si>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</si>
  <si>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</si>
  <si>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</si>
  <si>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</si>
  <si>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</si>
  <si>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</si>
  <si>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</si>
  <si>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</si>
  <si>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</si>
  <si>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</si>
  <si>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</si>
  <si>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</si>
  <si>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</si>
  <si>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</si>
  <si>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</si>
  <si>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</si>
  <si>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</si>
  <si>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</si>
  <si>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</si>
  <si>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</si>
  <si>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</si>
  <si>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</si>
  <si>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</si>
  <si>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</si>
  <si>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</si>
  <si>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</si>
  <si>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</si>
  <si>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</si>
  <si>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</si>
  <si>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</si>
  <si>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</si>
  <si>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</si>
  <si>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</si>
  <si>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</si>
  <si>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</si>
  <si>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</si>
  <si>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</si>
  <si>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</si>
  <si>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</si>
  <si>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</si>
  <si>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</si>
  <si>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</si>
  <si>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</si>
  <si>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</si>
  <si>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</si>
  <si>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</si>
  <si>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</si>
  <si>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</si>
  <si>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</si>
  <si>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</si>
  <si>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</si>
  <si>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</si>
  <si>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</si>
  <si>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</si>
  <si>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</si>
  <si>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</si>
  <si>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</si>
  <si>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</si>
  <si>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</si>
  <si>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</si>
  <si>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</si>
  <si>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</si>
  <si>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</si>
  <si>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</si>
  <si>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</si>
  <si>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</si>
  <si>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</si>
  <si>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</si>
  <si>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</si>
  <si>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</si>
  <si>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</si>
  <si>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</si>
  <si>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</si>
  <si>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</si>
  <si>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</si>
  <si>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</si>
  <si>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</si>
  <si>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</si>
  <si>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</si>
  <si>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</si>
  <si>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</si>
  <si>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</si>
  <si>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</si>
  <si>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</si>
  <si>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</si>
  <si>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</si>
  <si>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</si>
  <si>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</si>
  <si>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</si>
  <si>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</si>
  <si>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</si>
  <si>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</si>
  <si>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</si>
  <si>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</si>
  <si>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</si>
  <si>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</si>
  <si>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</si>
  <si>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</si>
  <si>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</si>
  <si>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</si>
  <si>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</si>
  <si>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</si>
  <si>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</si>
  <si>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</si>
  <si>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</si>
  <si>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</si>
  <si>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</si>
  <si>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</si>
  <si>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</si>
  <si>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</si>
  <si>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</si>
  <si>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</si>
  <si>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</si>
  <si>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</si>
  <si>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</si>
  <si>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</si>
  <si>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</si>
  <si>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</si>
  <si>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</si>
  <si>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</si>
  <si>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</si>
  <si>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</si>
  <si>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</si>
  <si>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</si>
  <si>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</si>
  <si>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</si>
  <si>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</si>
  <si>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</si>
  <si>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</si>
  <si>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</si>
  <si>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</si>
  <si>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</si>
  <si>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</si>
  <si>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</si>
  <si>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</si>
  <si>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</si>
  <si>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</si>
  <si>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</si>
  <si>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</si>
  <si>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</si>
  <si>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</si>
  <si>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</si>
  <si>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</si>
  <si>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</si>
  <si>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</si>
  <si>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</si>
  <si>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</si>
  <si>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</si>
  <si>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</si>
  <si>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</si>
  <si>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</si>
  <si>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</si>
  <si>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</si>
  <si>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</si>
  <si>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</si>
  <si>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</si>
  <si>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</si>
  <si>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</si>
  <si>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</si>
  <si>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</si>
  <si>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</si>
  <si>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</si>
  <si>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</si>
  <si>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</si>
  <si>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</si>
  <si>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</si>
  <si>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</si>
  <si>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</si>
  <si>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</si>
  <si>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</si>
  <si>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</si>
  <si>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</si>
  <si>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</si>
  <si>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</si>
  <si>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</si>
  <si>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</si>
  <si>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</si>
  <si>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</si>
  <si>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</si>
  <si>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</si>
  <si>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</si>
  <si>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</si>
  <si>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</si>
  <si>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</si>
  <si>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</si>
  <si>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</si>
  <si>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</si>
  <si>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</si>
  <si>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</si>
  <si>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</si>
  <si>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</si>
  <si>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</si>
  <si>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</si>
  <si>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</si>
  <si>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</si>
  <si>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</si>
  <si>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</si>
  <si>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</si>
  <si>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</si>
  <si>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</si>
  <si>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</si>
  <si>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</si>
  <si>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</si>
  <si>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</si>
  <si>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</si>
  <si>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</si>
  <si>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</si>
  <si>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</si>
  <si>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</si>
  <si>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</si>
  <si>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</si>
  <si>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</si>
  <si>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</si>
  <si>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</si>
  <si>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</si>
  <si>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</si>
  <si>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</si>
  <si>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</si>
  <si>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</si>
  <si>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</si>
  <si>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</si>
  <si>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</si>
  <si>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</si>
  <si>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</si>
  <si>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</si>
  <si>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</si>
  <si>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</si>
  <si>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</si>
  <si>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</si>
  <si>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</si>
  <si>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</si>
  <si>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</si>
  <si>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</si>
  <si>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</si>
  <si>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</si>
  <si>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</si>
  <si>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</si>
  <si>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</si>
  <si>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</si>
  <si>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</si>
  <si>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</si>
  <si>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</si>
  <si>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</si>
  <si>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</si>
  <si>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</si>
  <si>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</si>
  <si>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</si>
  <si>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</si>
  <si>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</si>
  <si>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</si>
  <si>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</si>
  <si>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</si>
  <si>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</si>
  <si>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</si>
  <si>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</si>
  <si>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</si>
  <si>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</si>
  <si>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</si>
  <si>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</si>
  <si>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</si>
  <si>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</si>
  <si>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</si>
  <si>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</si>
  <si>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</si>
  <si>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</si>
  <si>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</si>
  <si>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</si>
  <si>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</si>
  <si>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</si>
  <si>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</si>
  <si>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</si>
  <si>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</si>
  <si>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</si>
  <si>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</si>
  <si>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</si>
  <si>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</si>
  <si>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</si>
  <si>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</si>
  <si>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</si>
  <si>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</si>
  <si>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</si>
  <si>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</si>
  <si>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</si>
  <si>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</si>
  <si>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</si>
  <si>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</si>
  <si>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</si>
  <si>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</si>
  <si>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</si>
  <si>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</si>
  <si>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</si>
  <si>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</si>
  <si>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</si>
  <si>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</si>
  <si>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</si>
  <si>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</si>
  <si>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</si>
  <si>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</si>
  <si>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</si>
  <si>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</si>
  <si>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</si>
  <si>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</si>
  <si>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</si>
  <si>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</si>
  <si>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</si>
  <si>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</si>
  <si>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</si>
  <si>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</si>
  <si>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</si>
  <si>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</si>
  <si>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</si>
  <si>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</si>
  <si>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</si>
  <si>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</si>
  <si>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</si>
  <si>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</si>
  <si>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</si>
  <si>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</si>
  <si>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</si>
  <si>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</si>
  <si>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</si>
  <si>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</si>
  <si>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</si>
  <si>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</si>
  <si>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</si>
  <si>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</si>
  <si>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</si>
  <si>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</si>
  <si>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</si>
  <si>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</si>
  <si>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</si>
  <si>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</si>
  <si>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</si>
  <si>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</si>
  <si>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</si>
  <si>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</si>
  <si>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</si>
  <si>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</si>
  <si>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</si>
  <si>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</si>
  <si>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</si>
  <si>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</si>
  <si>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</si>
  <si>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</si>
  <si>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</si>
  <si>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</si>
  <si>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</si>
  <si>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</si>
  <si>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</si>
  <si>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</si>
  <si>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</si>
  <si>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</si>
  <si>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</si>
  <si>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</si>
  <si>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</si>
  <si>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</si>
  <si>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</si>
  <si>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</si>
  <si>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</si>
  <si>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</si>
  <si>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</si>
  <si>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</si>
  <si>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</si>
  <si>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</si>
  <si>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</si>
  <si>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</si>
  <si>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</si>
  <si>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</si>
  <si>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</si>
  <si>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</si>
  <si>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</si>
  <si>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</si>
  <si>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</si>
  <si>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</si>
  <si>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</si>
  <si>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</si>
  <si>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</si>
  <si>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</si>
  <si>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</si>
  <si>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</si>
  <si>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</si>
  <si>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</si>
  <si>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</si>
  <si>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</si>
  <si>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</si>
  <si>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</si>
  <si>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</si>
  <si>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</si>
  <si>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</si>
  <si>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</si>
  <si>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</si>
  <si>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</si>
  <si>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</si>
  <si>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</si>
  <si>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</si>
  <si>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</si>
  <si>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</si>
  <si>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</si>
  <si>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</si>
  <si>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</si>
  <si>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</si>
  <si>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</si>
  <si>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</si>
  <si>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</si>
  <si>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</si>
  <si>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</si>
  <si>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</si>
  <si>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</si>
  <si>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</si>
  <si>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</si>
  <si>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</si>
  <si>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</si>
  <si>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</si>
  <si>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</si>
  <si>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</si>
  <si>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</si>
  <si>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</si>
  <si>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</si>
  <si>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</si>
  <si>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</si>
  <si>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</si>
  <si>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</si>
  <si>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</si>
  <si>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</si>
  <si>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</si>
  <si>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</si>
  <si>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</si>
  <si>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</si>
  <si>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</si>
  <si>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</si>
  <si>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</si>
  <si>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</si>
  <si>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</si>
  <si>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</si>
  <si>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</si>
  <si>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</si>
  <si>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</si>
  <si>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</si>
  <si>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</si>
  <si>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</si>
  <si>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</si>
  <si>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</si>
  <si>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</si>
  <si>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</si>
  <si>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</si>
  <si>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</si>
  <si>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</si>
  <si>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</si>
  <si>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</si>
  <si>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</si>
  <si>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</si>
  <si>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</si>
  <si>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</si>
  <si>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</si>
  <si>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</si>
  <si>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</si>
  <si>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</si>
  <si>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</si>
  <si>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</si>
  <si>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</si>
  <si>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</si>
  <si>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</si>
  <si>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</si>
  <si>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</si>
  <si>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</si>
  <si>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</si>
  <si>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</si>
  <si>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</si>
  <si>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</si>
  <si>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</si>
  <si>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</si>
  <si>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</si>
  <si>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</si>
  <si>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</si>
  <si>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</si>
  <si>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</si>
  <si>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</si>
  <si>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</si>
  <si>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</si>
  <si>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</si>
  <si>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</si>
  <si>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</si>
  <si>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</si>
  <si>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</si>
  <si>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</si>
  <si>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</si>
  <si>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</si>
  <si>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</si>
  <si>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</si>
  <si>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</si>
  <si>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</si>
  <si>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</si>
  <si>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</si>
  <si>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</si>
  <si>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</si>
  <si>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</si>
  <si>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</si>
  <si>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</si>
  <si>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</si>
  <si>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</si>
  <si>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</si>
  <si>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</si>
  <si>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</si>
  <si>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</si>
  <si>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</si>
  <si>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</si>
  <si>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</si>
  <si>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</si>
  <si>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</si>
  <si>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</si>
  <si>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</si>
  <si>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</si>
  <si>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</si>
  <si>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</si>
  <si>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</si>
  <si>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</si>
  <si>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</si>
  <si>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</si>
  <si>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</si>
  <si>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</si>
  <si>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</si>
  <si>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</si>
  <si>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</si>
  <si>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</si>
  <si>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</si>
  <si>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</si>
  <si>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</si>
  <si>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</si>
  <si>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</si>
  <si>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</si>
  <si>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</si>
  <si>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</si>
  <si>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</si>
  <si>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</si>
  <si>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</si>
  <si>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</si>
  <si>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</si>
  <si>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</si>
  <si>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</si>
  <si>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</si>
  <si>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</si>
  <si>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</si>
  <si>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</si>
  <si>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</si>
  <si>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</si>
  <si>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</si>
  <si>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</si>
  <si>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</si>
  <si>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</si>
  <si>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</si>
  <si>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</si>
  <si>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</si>
  <si>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</si>
  <si>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</si>
  <si>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</si>
  <si>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</si>
  <si>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</si>
  <si>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</si>
  <si>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</si>
  <si>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</si>
  <si>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</si>
  <si>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</si>
  <si>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</si>
  <si>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</si>
  <si>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</si>
  <si>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</si>
  <si>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</si>
  <si>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</si>
  <si>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</si>
  <si>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</si>
  <si>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</si>
  <si>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</si>
  <si>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</si>
  <si>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</si>
  <si>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</si>
  <si>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</si>
  <si>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</si>
  <si>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</si>
  <si>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</si>
  <si>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</si>
  <si>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</si>
  <si>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</si>
  <si>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</si>
  <si>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</si>
  <si>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</si>
  <si>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</si>
  <si>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</si>
  <si>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</si>
  <si>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</si>
  <si>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</si>
  <si>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</si>
  <si>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</si>
  <si>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</si>
  <si>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</si>
  <si>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</si>
  <si>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</si>
  <si>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</si>
  <si>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</si>
  <si>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</si>
  <si>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</si>
  <si>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</si>
  <si>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</si>
  <si>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</si>
  <si>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</si>
  <si>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</si>
  <si>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</si>
  <si>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</si>
  <si>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</si>
  <si>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</si>
  <si>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</si>
  <si>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</si>
  <si>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</si>
  <si>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</si>
  <si>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</si>
  <si>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</si>
  <si>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</si>
  <si>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</si>
  <si>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</si>
  <si>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</si>
  <si>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</si>
  <si>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</si>
  <si>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</si>
  <si>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</si>
  <si>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</si>
  <si>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</si>
  <si>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</si>
  <si>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</si>
  <si>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</si>
  <si>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</si>
  <si>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</si>
  <si>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</si>
  <si>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</si>
  <si>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</si>
  <si>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</si>
  <si>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</si>
  <si>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</si>
  <si>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</si>
  <si>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</si>
  <si>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</si>
  <si>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</si>
  <si>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</si>
  <si>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</si>
  <si>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</si>
  <si>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</si>
  <si>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</si>
  <si>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</si>
  <si>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</si>
  <si>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</si>
  <si>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</si>
  <si>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</si>
  <si>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</si>
  <si>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</si>
  <si>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</si>
  <si>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</si>
  <si>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</si>
  <si>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</si>
  <si>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</si>
  <si>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</si>
  <si>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</si>
  <si>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</si>
  <si>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</si>
  <si>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</si>
  <si>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</si>
  <si>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</si>
  <si>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</si>
  <si>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</si>
  <si>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</si>
  <si>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</si>
  <si>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</si>
  <si>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</si>
  <si>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</si>
  <si>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</si>
  <si>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</si>
  <si>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</si>
  <si>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</si>
  <si>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</si>
  <si>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</si>
  <si>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</si>
  <si>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</si>
  <si>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</si>
  <si>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</si>
  <si>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</si>
  <si>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</si>
  <si>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</si>
  <si>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</si>
  <si>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</si>
  <si>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</si>
  <si>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</si>
  <si>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</si>
  <si>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</si>
  <si>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</si>
  <si>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</si>
  <si>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</si>
  <si>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</si>
  <si>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</si>
  <si>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</si>
  <si>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</si>
  <si>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</si>
  <si>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</si>
  <si>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</si>
  <si>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</si>
  <si>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</si>
  <si>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</si>
  <si>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</si>
  <si>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</si>
  <si>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</si>
  <si>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</si>
  <si>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</si>
  <si>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</si>
  <si>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</si>
  <si>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</si>
  <si>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</si>
  <si>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</si>
  <si>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</si>
  <si>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</si>
  <si>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</si>
  <si>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</si>
  <si>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</si>
  <si>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</si>
  <si>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</si>
  <si>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</si>
  <si>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</si>
  <si>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</si>
  <si>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</si>
  <si>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</si>
  <si>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</si>
  <si>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</si>
  <si>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</si>
  <si>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</si>
  <si>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</si>
  <si>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</si>
  <si>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</si>
  <si>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</si>
  <si>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</si>
  <si>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</si>
  <si>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</si>
  <si>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</si>
  <si>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</si>
  <si>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</si>
  <si>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</si>
  <si>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</si>
  <si>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</si>
  <si>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</si>
  <si>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</si>
  <si>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</si>
  <si>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</si>
  <si>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</si>
  <si>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</si>
  <si>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</si>
  <si>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</si>
  <si>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</si>
  <si>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</si>
  <si>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</si>
  <si>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</si>
  <si>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</si>
  <si>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</si>
  <si>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</si>
  <si>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</si>
  <si>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</si>
  <si>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</si>
  <si>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</si>
  <si>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</si>
  <si>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</si>
  <si>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</si>
  <si>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</si>
  <si>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</si>
  <si>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</si>
  <si>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</si>
  <si>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</si>
  <si>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</si>
  <si>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</si>
  <si>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</si>
  <si>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</si>
  <si>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</si>
  <si>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</si>
  <si>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</si>
  <si>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</si>
  <si>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</si>
  <si>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</si>
  <si>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</si>
  <si>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</si>
  <si>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</si>
  <si>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</si>
  <si>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</si>
  <si>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</si>
  <si>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</si>
  <si>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</si>
  <si>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</si>
  <si>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</si>
  <si>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</si>
  <si>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</si>
  <si>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</si>
  <si>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</si>
  <si>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</si>
  <si>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</si>
  <si>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</si>
  <si>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</si>
  <si>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</si>
  <si>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</si>
  <si>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</si>
  <si>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</si>
  <si>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</si>
  <si>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</si>
  <si>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</si>
  <si>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</si>
  <si>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</si>
  <si>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</si>
  <si>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</si>
  <si>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</si>
  <si>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</si>
  <si>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</si>
  <si>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</si>
  <si>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</si>
  <si>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</si>
  <si>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</si>
  <si>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</si>
  <si>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</si>
  <si>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</si>
  <si>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</si>
  <si>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</si>
  <si>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</si>
  <si>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</si>
  <si>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</si>
  <si>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</si>
  <si>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</si>
  <si>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</si>
  <si>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</si>
  <si>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</si>
  <si>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</si>
  <si>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</si>
  <si>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</si>
  <si>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</si>
  <si>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</si>
  <si>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</si>
  <si>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</si>
  <si>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</si>
  <si>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</si>
  <si>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</si>
  <si>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</si>
  <si>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</si>
  <si>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</si>
  <si>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</si>
  <si>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</si>
  <si>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</si>
  <si>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</si>
  <si>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</si>
  <si>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</si>
  <si>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</si>
  <si>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</si>
  <si>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</si>
  <si>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</si>
  <si>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</si>
  <si>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</si>
  <si>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</si>
  <si>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</si>
  <si>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</si>
  <si>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</si>
  <si>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</si>
  <si>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</si>
  <si>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</si>
  <si>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</si>
  <si>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</si>
  <si>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</si>
  <si>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</si>
  <si>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</si>
  <si>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</si>
  <si>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</si>
  <si>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</si>
  <si>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</si>
  <si>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</si>
  <si>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</si>
  <si>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</si>
  <si>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</si>
  <si>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</si>
  <si>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</si>
  <si>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</si>
  <si>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</si>
  <si>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</si>
  <si>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</si>
  <si>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</si>
  <si>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</si>
  <si>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</si>
  <si>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</si>
  <si>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</si>
  <si>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</si>
  <si>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</si>
  <si>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</si>
  <si>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</si>
  <si>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</si>
  <si>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</si>
  <si>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</si>
  <si>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</si>
  <si>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</si>
  <si>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</si>
  <si>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</si>
  <si>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</si>
  <si>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</si>
  <si>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</si>
  <si>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</si>
  <si>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</si>
  <si>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</si>
  <si>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</si>
  <si>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</si>
  <si>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</si>
  <si>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</si>
  <si>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</si>
  <si>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</si>
  <si>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</si>
  <si>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</si>
  <si>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</si>
  <si>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</si>
  <si>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</si>
  <si>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</si>
  <si>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</si>
  <si>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</si>
  <si>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</si>
  <si>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</si>
  <si>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</si>
  <si>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</si>
  <si>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</si>
  <si>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</si>
  <si>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</si>
  <si>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</si>
  <si>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</si>
  <si>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</si>
  <si>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</si>
  <si>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</si>
  <si>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</si>
  <si>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</si>
  <si>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</si>
  <si>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</si>
  <si>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</si>
  <si>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</si>
  <si>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</si>
  <si>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</si>
  <si>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</si>
  <si>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</si>
  <si>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</si>
  <si>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</si>
  <si>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</si>
  <si>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</si>
  <si>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</si>
  <si>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</si>
  <si>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</si>
  <si>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</si>
  <si>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</si>
  <si>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</si>
  <si>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</si>
  <si>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</si>
  <si>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</si>
  <si>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</si>
  <si>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</si>
  <si>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</si>
  <si>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</si>
  <si>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</si>
  <si>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</si>
  <si>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</si>
  <si>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</si>
  <si>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</si>
  <si>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</si>
  <si>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</si>
  <si>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</si>
  <si>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</si>
  <si>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</si>
  <si>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</si>
  <si>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</si>
  <si>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</si>
  <si>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</si>
  <si>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</si>
  <si>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</si>
  <si>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</si>
  <si>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</si>
  <si>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</si>
  <si>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</si>
  <si>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</si>
  <si>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</si>
  <si>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</si>
  <si>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</si>
  <si>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</si>
  <si>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</si>
  <si>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</si>
  <si>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</si>
  <si>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</si>
  <si>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</si>
  <si>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</si>
  <si>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</si>
  <si>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</si>
  <si>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</si>
  <si>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</si>
  <si>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</si>
  <si>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</si>
  <si>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</si>
  <si>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</si>
  <si>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</si>
  <si>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</si>
  <si>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</si>
  <si>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</si>
  <si>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</si>
  <si>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</si>
  <si>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</si>
  <si>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</si>
  <si>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</si>
  <si>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</si>
  <si>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</si>
  <si>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</si>
  <si>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</si>
  <si>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</si>
  <si>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</si>
  <si>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</si>
  <si>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</si>
  <si>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</si>
  <si>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</si>
  <si>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</si>
  <si>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</si>
  <si>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</si>
  <si>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</si>
  <si>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</si>
  <si>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</si>
  <si>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</si>
  <si>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</si>
  <si>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</si>
  <si>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</si>
  <si>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</si>
  <si>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</si>
  <si>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</si>
  <si>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</si>
  <si>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</si>
  <si>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</si>
  <si>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</si>
  <si>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</si>
  <si>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</si>
  <si>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</si>
  <si>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</si>
  <si>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</si>
  <si>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</si>
  <si>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</si>
  <si>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</si>
  <si>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</si>
  <si>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</si>
  <si>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</si>
  <si>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</si>
  <si>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</si>
  <si>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</si>
  <si>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</si>
  <si>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</si>
  <si>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</si>
  <si>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</si>
  <si>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</si>
  <si>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</si>
  <si>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</si>
  <si>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</si>
  <si>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</si>
  <si>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</si>
  <si>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</si>
  <si>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</si>
  <si>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</si>
  <si>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</si>
  <si>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</si>
  <si>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</si>
  <si>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</si>
  <si>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</si>
  <si>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</si>
  <si>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</si>
  <si>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</si>
  <si>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</si>
  <si>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</si>
  <si>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</si>
  <si>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</si>
  <si>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</si>
  <si>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</si>
  <si>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</si>
  <si>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</si>
  <si>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</si>
  <si>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</si>
  <si>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</si>
  <si>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</si>
  <si>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</si>
  <si>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</si>
  <si>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</si>
  <si>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</si>
  <si>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</si>
  <si>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</si>
  <si>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</si>
  <si>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</si>
  <si>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</si>
  <si>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</si>
  <si>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</si>
  <si>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</si>
  <si>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</si>
  <si>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</si>
  <si>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</si>
  <si>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</si>
  <si>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</si>
  <si>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</si>
  <si>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</si>
  <si>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</si>
  <si>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</si>
  <si>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</si>
  <si>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</si>
  <si>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</si>
  <si>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</si>
  <si>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</si>
  <si>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</si>
  <si>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</si>
  <si>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</si>
  <si>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</si>
  <si>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</si>
  <si>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</si>
  <si>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</si>
  <si>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</si>
  <si>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</si>
  <si>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</si>
  <si>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</si>
  <si>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</si>
  <si>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</si>
  <si>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</si>
  <si>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</si>
  <si>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</si>
  <si>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</si>
  <si>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</si>
  <si>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</si>
  <si>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</si>
  <si>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</si>
  <si>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</si>
  <si>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</si>
  <si>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</si>
  <si>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</si>
  <si>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</si>
  <si>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</si>
  <si>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</si>
  <si>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</si>
  <si>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</si>
  <si>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</si>
  <si>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</si>
  <si>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</si>
  <si>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</si>
  <si>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</si>
  <si>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</si>
  <si>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</si>
  <si>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</si>
  <si>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</si>
  <si>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</si>
  <si>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</si>
  <si>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</si>
  <si>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</si>
  <si>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</si>
  <si>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</si>
  <si>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</si>
  <si>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</si>
  <si>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</si>
  <si>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</si>
  <si>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</si>
  <si>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</si>
  <si>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</si>
  <si>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</si>
  <si>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</si>
  <si>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</si>
  <si>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</si>
  <si>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</si>
  <si>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</si>
  <si>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</si>
  <si>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</si>
  <si>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</si>
  <si>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</si>
  <si>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</si>
  <si>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</si>
  <si>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</si>
  <si>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</si>
  <si>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</si>
  <si>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</si>
  <si>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</si>
  <si>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</si>
  <si>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</si>
  <si>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</si>
  <si>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</si>
  <si>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</si>
  <si>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</si>
  <si>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</si>
  <si>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</si>
  <si>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</si>
  <si>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</si>
  <si>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</si>
  <si>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</si>
  <si>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</si>
  <si>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</si>
  <si>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</si>
  <si>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</si>
  <si>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</si>
  <si>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</si>
  <si>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</si>
  <si>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</si>
  <si>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</si>
  <si>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</si>
  <si>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</si>
  <si>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</si>
  <si>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</si>
  <si>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</si>
  <si>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</si>
  <si>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</si>
  <si>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</si>
  <si>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</si>
  <si>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</si>
  <si>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</si>
  <si>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</si>
  <si>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</si>
  <si>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</si>
  <si>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</si>
  <si>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</si>
  <si>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</si>
  <si>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</si>
  <si>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</si>
  <si>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</si>
  <si>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</si>
  <si>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</si>
  <si>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</si>
  <si>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</si>
  <si>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</si>
  <si>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</si>
  <si>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</si>
  <si>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</si>
  <si>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</si>
  <si>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</si>
  <si>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</si>
  <si>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</si>
  <si>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</si>
  <si>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</si>
  <si>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</si>
  <si>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</si>
  <si>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</si>
  <si>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</si>
  <si>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</si>
  <si>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</si>
  <si>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</si>
  <si>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</si>
  <si>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</si>
  <si>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</si>
  <si>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</si>
  <si>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</si>
  <si>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</si>
  <si>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</si>
  <si>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</si>
  <si>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</si>
  <si>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</si>
  <si>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</si>
  <si>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</si>
  <si>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</si>
  <si>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</si>
  <si>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</si>
  <si>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</si>
  <si>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</si>
  <si>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</si>
  <si>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</si>
  <si>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</si>
  <si>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</si>
  <si>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</si>
  <si>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</si>
  <si>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</si>
  <si>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</si>
  <si>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</si>
  <si>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</si>
  <si>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</si>
  <si>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</si>
  <si>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</si>
  <si>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</si>
  <si>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</si>
  <si>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</si>
  <si>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</si>
  <si>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</si>
  <si>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</si>
  <si>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</si>
  <si>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</si>
  <si>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</si>
  <si>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</si>
  <si>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</si>
  <si>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</si>
  <si>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</si>
  <si>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</si>
  <si>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</si>
  <si>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</si>
  <si>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</si>
  <si>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</si>
  <si>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</si>
  <si>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</si>
  <si>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</si>
  <si>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</si>
  <si>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</si>
  <si>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</si>
  <si>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</si>
  <si>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</si>
  <si>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</si>
  <si>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</si>
  <si>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</si>
  <si>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</si>
  <si>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</si>
  <si>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</si>
  <si>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</si>
  <si>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</si>
  <si>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</si>
  <si>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</si>
  <si>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</si>
  <si>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</si>
  <si>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</si>
  <si>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</si>
  <si>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</si>
  <si>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</si>
  <si>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</si>
  <si>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</si>
  <si>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</si>
  <si>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</si>
  <si>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</si>
  <si>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</si>
  <si>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</si>
  <si>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</si>
  <si>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</si>
  <si>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</si>
  <si>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</si>
  <si>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</si>
  <si>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</si>
  <si>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</si>
  <si>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</si>
  <si>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</si>
  <si>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</si>
  <si>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</si>
  <si>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</si>
  <si>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</si>
  <si>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</si>
  <si>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</si>
  <si>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</si>
  <si>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</si>
  <si>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</si>
  <si>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</si>
  <si>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</si>
  <si>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</si>
  <si>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</si>
  <si>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</si>
  <si>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</si>
  <si>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</si>
  <si>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</si>
  <si>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</si>
  <si>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</si>
  <si>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</si>
  <si>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</si>
  <si>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</si>
  <si>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</si>
  <si>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</si>
  <si>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</si>
  <si>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</si>
  <si>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</si>
  <si>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</si>
  <si>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</si>
  <si>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</si>
  <si>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</si>
  <si>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</si>
  <si>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</si>
  <si>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</si>
  <si>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</si>
  <si>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</si>
  <si>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</si>
  <si>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</si>
  <si>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</si>
  <si>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</si>
  <si>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</si>
  <si>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</si>
  <si>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</si>
  <si>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</si>
  <si>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</si>
  <si>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</si>
  <si>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</si>
  <si>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</si>
  <si>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</si>
  <si>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</si>
  <si>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</si>
  <si>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</si>
  <si>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</si>
  <si>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</si>
  <si>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</si>
  <si>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</si>
  <si>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</si>
  <si>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</si>
  <si>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</si>
  <si>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</si>
  <si>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</si>
  <si>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</si>
  <si>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</si>
  <si>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</si>
  <si>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</si>
  <si>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</si>
  <si>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</si>
  <si>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</si>
  <si>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</si>
  <si>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</si>
  <si>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</si>
  <si>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</si>
  <si>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</si>
  <si>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</si>
  <si>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</si>
  <si>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</si>
  <si>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</si>
  <si>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</si>
  <si>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</si>
  <si>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</si>
  <si>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</si>
  <si>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</si>
  <si>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</si>
  <si>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</si>
  <si>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</si>
  <si>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</si>
  <si>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</si>
  <si>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</si>
  <si>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</si>
  <si>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</si>
  <si>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</si>
  <si>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</si>
  <si>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</si>
  <si>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</si>
  <si>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</si>
  <si>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</si>
  <si>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</si>
  <si>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</si>
  <si>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</si>
  <si>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</si>
  <si>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</si>
  <si>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</si>
  <si>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</si>
  <si>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</si>
  <si>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</si>
  <si>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</si>
  <si>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</si>
  <si>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</si>
  <si>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</si>
  <si>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</si>
  <si>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</si>
  <si>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</si>
  <si>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</si>
  <si>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</si>
  <si>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</si>
  <si>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</si>
  <si>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</si>
  <si>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</si>
  <si>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</si>
  <si>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</si>
  <si>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</si>
  <si>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</si>
  <si>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</si>
  <si>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</si>
  <si>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</si>
  <si>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</si>
  <si>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</si>
  <si>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</si>
  <si>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</si>
  <si>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</si>
  <si>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</si>
  <si>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</si>
  <si>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</si>
  <si>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</si>
  <si>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</si>
  <si>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</si>
  <si>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</si>
  <si>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</si>
  <si>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</si>
  <si>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</si>
  <si>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</si>
  <si>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</si>
  <si>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</si>
  <si>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</si>
  <si>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</si>
  <si>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</si>
  <si>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</si>
  <si>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</si>
  <si>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</si>
  <si>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</si>
  <si>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</si>
  <si>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</si>
  <si>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</si>
  <si>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</si>
  <si>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</si>
  <si>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</si>
  <si>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</si>
  <si>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</si>
  <si>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</si>
  <si>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</si>
  <si>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</si>
  <si>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</si>
  <si>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</si>
  <si>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</si>
  <si>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</si>
  <si>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</si>
  <si>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</si>
  <si>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</si>
  <si>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</si>
  <si>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</si>
  <si>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</si>
  <si>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</si>
  <si>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</si>
  <si>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</si>
  <si>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</si>
  <si>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</si>
  <si>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</si>
  <si>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</si>
  <si>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</si>
  <si>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</si>
  <si>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</si>
  <si>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</si>
  <si>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</si>
  <si>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</si>
  <si>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</si>
  <si>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</si>
  <si>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</si>
  <si>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</si>
  <si>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</si>
  <si>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</si>
  <si>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</si>
  <si>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</si>
  <si>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</si>
  <si>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</si>
  <si>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</si>
  <si>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</si>
  <si>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</si>
  <si>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</si>
  <si>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</si>
  <si>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</si>
  <si>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</si>
  <si>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</si>
  <si>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</si>
  <si>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</si>
  <si>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</si>
  <si>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</si>
  <si>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</si>
  <si>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</si>
  <si>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</si>
  <si>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</si>
  <si>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</si>
  <si>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</si>
  <si>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</si>
  <si>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</si>
  <si>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</si>
  <si>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</si>
  <si>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</si>
  <si>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</si>
  <si>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</si>
  <si>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</si>
  <si>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</si>
  <si>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</si>
  <si>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</si>
  <si>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</si>
  <si>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</si>
  <si>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</si>
  <si>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</si>
  <si>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</si>
  <si>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</si>
  <si>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</si>
  <si>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</si>
  <si>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</si>
  <si>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</si>
  <si>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</si>
  <si>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</si>
  <si>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</si>
  <si>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</si>
  <si>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</si>
  <si>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</si>
  <si>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</si>
  <si>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</si>
  <si>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</si>
  <si>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</si>
  <si>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</si>
  <si>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</si>
  <si>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</si>
  <si>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</si>
  <si>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</si>
  <si>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</si>
  <si>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</si>
  <si>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</si>
  <si>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</si>
  <si>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</si>
  <si>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</si>
  <si>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</si>
  <si>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</si>
  <si>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</si>
  <si>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</si>
  <si>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</si>
  <si>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</si>
  <si>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</si>
  <si>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</si>
  <si>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</si>
  <si>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</si>
  <si>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</si>
  <si>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</si>
  <si>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</si>
  <si>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</si>
  <si>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</si>
  <si>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</si>
  <si>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</si>
  <si>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</si>
  <si>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</si>
  <si>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</si>
  <si>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</si>
  <si>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</si>
  <si>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</si>
  <si>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</si>
  <si>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</si>
  <si>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</si>
  <si>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</si>
  <si>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</si>
  <si>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</si>
  <si>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</si>
  <si>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</si>
  <si>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</si>
  <si>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</si>
  <si>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</si>
  <si>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</si>
  <si>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</si>
  <si>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</si>
  <si>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</si>
  <si>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</si>
  <si>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</si>
  <si>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</si>
  <si>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</si>
  <si>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</si>
  <si>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</si>
  <si>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</si>
  <si>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</si>
  <si>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</si>
  <si>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</si>
  <si>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</si>
  <si>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</si>
  <si>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</si>
  <si>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</si>
  <si>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</si>
  <si>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</si>
  <si>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</si>
  <si>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</si>
  <si>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</si>
  <si>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</si>
  <si>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</si>
  <si>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</si>
  <si>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</si>
  <si>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</si>
  <si>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</si>
  <si>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</si>
  <si>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</si>
  <si>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</si>
  <si>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</si>
  <si>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</si>
  <si>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</si>
  <si>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</si>
  <si>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</si>
  <si>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</si>
  <si>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</si>
  <si>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</si>
  <si>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</si>
  <si>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</si>
  <si>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</si>
  <si>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</si>
  <si>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</si>
  <si>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</si>
  <si>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</si>
  <si>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</si>
  <si>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</si>
  <si>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</si>
  <si>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</si>
  <si>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</si>
  <si>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</si>
  <si>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</si>
  <si>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</si>
  <si>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</si>
  <si>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</si>
  <si>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</si>
  <si>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</si>
  <si>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</si>
  <si>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</si>
  <si>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</si>
  <si>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</si>
  <si>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</si>
  <si>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</si>
  <si>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</si>
  <si>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</si>
  <si>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</si>
  <si>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</si>
  <si>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</si>
  <si>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</si>
  <si>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</si>
  <si>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</si>
  <si>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</si>
  <si>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</si>
  <si>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</si>
  <si>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</si>
  <si>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</si>
  <si>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</si>
  <si>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</si>
  <si>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</si>
  <si>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</si>
  <si>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</si>
  <si>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</si>
  <si>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</si>
  <si>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</si>
  <si>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</si>
  <si>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</si>
  <si>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</si>
  <si>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</si>
  <si>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</si>
  <si>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</si>
  <si>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</si>
  <si>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</si>
  <si>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</si>
  <si>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</si>
  <si>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</si>
  <si>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</si>
  <si>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</si>
  <si>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</si>
  <si>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</si>
  <si>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</si>
  <si>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</si>
  <si>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</si>
  <si>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</si>
  <si>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</si>
  <si>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</si>
  <si>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</si>
  <si>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</si>
  <si>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</si>
  <si>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</si>
  <si>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</si>
  <si>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</si>
  <si>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</si>
  <si>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</si>
  <si>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</si>
  <si>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</si>
  <si>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</si>
  <si>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</si>
  <si>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</si>
  <si>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</si>
  <si>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</si>
  <si>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</si>
  <si>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</si>
  <si>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</si>
  <si>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</si>
  <si>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</si>
  <si>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</si>
  <si>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</si>
  <si>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</si>
  <si>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</si>
  <si>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</si>
  <si>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</si>
  <si>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</si>
  <si>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</si>
  <si>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</si>
  <si>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</si>
  <si>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</si>
  <si>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</si>
  <si>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</si>
  <si>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</si>
  <si>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</si>
  <si>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</si>
  <si>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</si>
  <si>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</si>
  <si>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</si>
  <si>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</si>
  <si>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</si>
  <si>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</si>
  <si>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</si>
  <si>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</si>
  <si>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</si>
  <si>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</si>
  <si>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</si>
  <si>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</si>
  <si>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</si>
  <si>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</si>
  <si>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</si>
  <si>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</si>
  <si>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</si>
  <si>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</si>
  <si>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</si>
  <si>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</si>
  <si>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</si>
  <si>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</si>
  <si>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</si>
  <si>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</si>
  <si>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</si>
  <si>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</si>
  <si>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</si>
  <si>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</si>
  <si>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</si>
  <si>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</si>
  <si>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</si>
  <si>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</si>
  <si>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</si>
  <si>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</si>
  <si>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</si>
  <si>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</si>
  <si>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</si>
  <si>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</si>
  <si>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</si>
  <si>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</si>
  <si>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</si>
  <si>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</si>
  <si>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</si>
  <si>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</si>
  <si>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</si>
  <si>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</si>
  <si>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</si>
  <si>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</si>
  <si>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</si>
  <si>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</si>
  <si>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</si>
  <si>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</si>
  <si>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</si>
  <si>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</si>
  <si>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</si>
  <si>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</si>
  <si>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</si>
  <si>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</si>
  <si>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</si>
  <si>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</si>
  <si>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</si>
  <si>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</si>
  <si>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</si>
  <si>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</si>
  <si>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</si>
  <si>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</si>
  <si>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</si>
  <si>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</si>
  <si>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</si>
  <si>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</si>
  <si>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</si>
  <si>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</si>
  <si>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</si>
  <si>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</si>
  <si>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</si>
  <si>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</si>
  <si>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</si>
  <si>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</si>
  <si>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</si>
  <si>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</si>
  <si>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</si>
  <si>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</si>
  <si>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</si>
  <si>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</si>
  <si>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</si>
  <si>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</si>
  <si>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</si>
  <si>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</si>
  <si>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</si>
  <si>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</si>
  <si>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</si>
  <si>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</si>
  <si>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</si>
  <si>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</si>
  <si>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</si>
  <si>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</si>
  <si>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</si>
  <si>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</si>
  <si>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</si>
  <si>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</si>
  <si>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</si>
  <si>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</si>
  <si>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</si>
  <si>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</si>
  <si>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</si>
  <si>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</si>
  <si>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</si>
  <si>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</si>
  <si>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</si>
  <si>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</si>
  <si>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</si>
  <si>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</si>
  <si>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</si>
  <si>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</si>
  <si>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</si>
  <si>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</si>
  <si>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</si>
  <si>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</si>
  <si>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</si>
  <si>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</si>
  <si>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</si>
  <si>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</si>
  <si>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</si>
  <si>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</si>
  <si>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</si>
  <si>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</si>
  <si>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</si>
  <si>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</si>
  <si>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</si>
  <si>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</si>
  <si>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</si>
  <si>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</si>
  <si>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</si>
  <si>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</si>
  <si>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</si>
  <si>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</si>
  <si>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</si>
  <si>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</si>
  <si>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</si>
  <si>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</si>
  <si>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</si>
  <si>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</si>
  <si>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</si>
  <si>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</si>
  <si>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</si>
  <si>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</si>
  <si>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</si>
  <si>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</si>
  <si>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</si>
  <si>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</si>
  <si>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</si>
  <si>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</si>
  <si>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</si>
  <si>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</si>
  <si>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</si>
  <si>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</si>
  <si>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</si>
  <si>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</si>
  <si>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</si>
  <si>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</si>
  <si>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</si>
  <si>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</si>
  <si>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</si>
  <si>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</si>
  <si>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</si>
  <si>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</si>
  <si>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</si>
  <si>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</si>
  <si>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</si>
  <si>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</si>
  <si>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</si>
  <si>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</si>
  <si>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</si>
  <si>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</si>
  <si>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</si>
  <si>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</si>
  <si>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</si>
  <si>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</si>
  <si>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</si>
  <si>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</si>
  <si>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</si>
  <si>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</si>
  <si>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</si>
  <si>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</si>
  <si>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</si>
  <si>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</si>
  <si>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</si>
  <si>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</si>
  <si>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</si>
  <si>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</si>
  <si>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</si>
  <si>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</si>
  <si>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</si>
  <si>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</si>
  <si>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</si>
  <si>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</si>
  <si>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</si>
  <si>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</si>
  <si>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</si>
  <si>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</si>
  <si>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</si>
  <si>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</si>
  <si>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</si>
  <si>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</si>
  <si>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</si>
  <si>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</si>
  <si>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</si>
  <si>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</si>
  <si>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</si>
  <si>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</si>
  <si>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</si>
  <si>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</si>
  <si>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</si>
  <si>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</si>
  <si>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</si>
  <si>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</si>
  <si>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</si>
  <si>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</si>
  <si>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</si>
  <si>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</si>
  <si>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</si>
  <si>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</si>
  <si>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</si>
  <si>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</si>
  <si>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</si>
  <si>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</si>
  <si>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</si>
  <si>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</si>
  <si>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</si>
  <si>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</si>
  <si>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</si>
  <si>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</si>
  <si>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</si>
  <si>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</si>
  <si>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</si>
  <si>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</si>
  <si>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</si>
  <si>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</si>
  <si>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</si>
  <si>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</si>
  <si>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</si>
  <si>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</si>
  <si>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</si>
  <si>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</si>
  <si>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</si>
  <si>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</si>
  <si>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</si>
  <si>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</si>
  <si>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</si>
  <si>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</si>
  <si>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</si>
  <si>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</si>
  <si>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</si>
  <si>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</si>
  <si>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</si>
  <si>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</si>
  <si>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</si>
  <si>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</si>
  <si>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</si>
  <si>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</si>
  <si>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</si>
  <si>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</si>
  <si>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</si>
  <si>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</si>
  <si>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</si>
  <si>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</si>
  <si>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</si>
  <si>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</si>
  <si>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</si>
  <si>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</si>
  <si>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</si>
  <si>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</si>
  <si>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</si>
  <si>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</si>
  <si>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</si>
  <si>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</si>
  <si>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</si>
  <si>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</si>
  <si>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</si>
  <si>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</si>
  <si>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</si>
  <si>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</si>
  <si>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</si>
  <si>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</si>
  <si>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</si>
  <si>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</si>
  <si>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</si>
  <si>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</si>
  <si>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</si>
  <si>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</si>
  <si>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</si>
  <si>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</si>
  <si>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</si>
  <si>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</si>
  <si>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</si>
  <si>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</si>
  <si>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</si>
  <si>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</si>
  <si>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</si>
  <si>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</si>
  <si>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</si>
  <si>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</si>
  <si>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</si>
  <si>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</si>
  <si>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</si>
  <si>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</si>
  <si>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</si>
  <si>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</si>
  <si>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</si>
  <si>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</si>
  <si>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</si>
  <si>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</si>
  <si>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</si>
  <si>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</si>
  <si>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</si>
  <si>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</si>
  <si>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</si>
  <si>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</si>
  <si>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</si>
  <si>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</si>
  <si>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</si>
  <si>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</si>
  <si>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</si>
  <si>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</si>
  <si>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</si>
  <si>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</si>
  <si>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</si>
  <si>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</si>
  <si>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</si>
  <si>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</si>
  <si>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</si>
  <si>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</si>
  <si>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</si>
  <si>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</si>
  <si>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</si>
  <si>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</si>
  <si>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</si>
  <si>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</si>
  <si>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</si>
  <si>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</si>
  <si>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</si>
  <si>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</si>
  <si>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</si>
  <si>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</si>
  <si>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</si>
  <si>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</si>
  <si>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</si>
  <si>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</si>
  <si>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</si>
  <si>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</si>
  <si>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</si>
  <si>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</si>
  <si>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</si>
  <si>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</si>
  <si>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</si>
  <si>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</si>
  <si>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</si>
  <si>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</si>
  <si>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</si>
  <si>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</si>
  <si>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</si>
  <si>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</si>
  <si>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</si>
  <si>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</si>
  <si>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</si>
  <si>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</si>
  <si>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</si>
  <si>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</si>
  <si>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</si>
  <si>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</si>
  <si>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</si>
  <si>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</si>
  <si>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</si>
  <si>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</si>
  <si>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</si>
  <si>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</si>
  <si>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</si>
  <si>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</si>
  <si>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</si>
  <si>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</si>
  <si>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</si>
  <si>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</si>
  <si>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</si>
  <si>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</si>
  <si>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</si>
  <si>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</si>
  <si>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</si>
  <si>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</si>
  <si>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</si>
  <si>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</si>
  <si>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</si>
  <si>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</si>
  <si>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</si>
  <si>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</si>
  <si>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</si>
  <si>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</si>
  <si>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</si>
  <si>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</si>
  <si>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</si>
  <si>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</si>
  <si>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</si>
  <si>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</si>
  <si>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</si>
  <si>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</si>
  <si>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</si>
  <si>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</si>
  <si>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</si>
  <si>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</si>
  <si>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</si>
  <si>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</si>
  <si>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</si>
  <si>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</si>
  <si>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</si>
  <si>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</si>
  <si>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</si>
  <si>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</si>
  <si>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</si>
  <si>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</si>
  <si>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</si>
  <si>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</si>
  <si>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</si>
  <si>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</si>
  <si>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</si>
  <si>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</si>
  <si>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</si>
  <si>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</si>
  <si>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</si>
  <si>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</si>
  <si>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</si>
  <si>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</si>
  <si>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</si>
  <si>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</si>
  <si>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</si>
  <si>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</si>
  <si>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</si>
  <si>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</si>
  <si>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</si>
  <si>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</si>
  <si>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</si>
  <si>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</si>
  <si>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</si>
  <si>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</si>
  <si>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</si>
  <si>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</si>
  <si>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</si>
  <si>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</si>
  <si>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</si>
  <si>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</si>
  <si>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</si>
  <si>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</si>
  <si>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</si>
  <si>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</si>
  <si>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</si>
  <si>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</si>
  <si>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</si>
  <si>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</si>
  <si>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</si>
  <si>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</si>
  <si>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</si>
  <si>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</si>
  <si>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</si>
  <si>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</si>
  <si>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</si>
  <si>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</si>
  <si>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</si>
  <si>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</si>
  <si>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</si>
  <si>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</si>
  <si>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</si>
  <si>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</si>
  <si>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</si>
  <si>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</si>
  <si>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</si>
  <si>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</si>
  <si>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</si>
  <si>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</si>
  <si>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</si>
  <si>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</si>
  <si>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</si>
  <si>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</si>
  <si>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</si>
  <si>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</si>
  <si>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</si>
  <si>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</si>
  <si>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</si>
  <si>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</si>
  <si>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</si>
  <si>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</si>
  <si>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</si>
  <si>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</si>
  <si>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</si>
  <si>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</si>
  <si>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</si>
  <si>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</si>
  <si>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</si>
  <si>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</si>
  <si>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</si>
  <si>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</si>
  <si>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</si>
  <si>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</si>
  <si>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</si>
  <si>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</si>
  <si>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</si>
  <si>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</si>
  <si>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</si>
  <si>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</si>
  <si>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</si>
  <si>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</si>
  <si>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</si>
  <si>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</si>
  <si>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</si>
  <si>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</si>
  <si>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</si>
  <si>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</si>
  <si>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</si>
  <si>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</si>
  <si>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</si>
  <si>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</si>
  <si>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</si>
  <si>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</si>
  <si>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</si>
  <si>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</si>
  <si>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</si>
  <si>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</si>
  <si>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</si>
  <si>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</si>
  <si>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</si>
  <si>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</si>
  <si>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</si>
  <si>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</si>
  <si>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</si>
  <si>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</si>
  <si>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</si>
  <si>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</si>
  <si>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</si>
  <si>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</si>
  <si>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</si>
  <si>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</si>
  <si>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</si>
  <si>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</si>
  <si>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</si>
  <si>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</si>
  <si>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</si>
  <si>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</si>
  <si>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</si>
  <si>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</si>
  <si>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</si>
  <si>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</si>
  <si>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</si>
  <si>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</si>
  <si>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</si>
  <si>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</si>
  <si>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</si>
  <si>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</si>
  <si>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</si>
  <si>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</si>
  <si>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</si>
  <si>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</si>
  <si>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</si>
  <si>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</si>
  <si>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</si>
  <si>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</si>
  <si>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</si>
  <si>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</si>
  <si>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</si>
  <si>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</si>
  <si>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</si>
  <si>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</si>
  <si>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</si>
  <si>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</si>
  <si>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</si>
  <si>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</si>
  <si>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</si>
  <si>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</si>
  <si>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</si>
  <si>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</si>
  <si>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</si>
  <si>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</si>
  <si>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</si>
  <si>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</si>
  <si>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</si>
  <si>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</si>
  <si>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</si>
  <si>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</si>
  <si>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</si>
  <si>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</si>
  <si>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</si>
  <si>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</si>
  <si>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</si>
  <si>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</si>
  <si>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</si>
  <si>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</si>
  <si>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</si>
  <si>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</si>
  <si>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</si>
  <si>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</si>
  <si>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</si>
  <si>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</si>
  <si>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</si>
  <si>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</si>
  <si>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</si>
  <si>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</si>
  <si>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</si>
  <si>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</si>
  <si>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</si>
  <si>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</si>
  <si>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</si>
  <si>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</si>
  <si>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</si>
  <si>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</si>
  <si>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</si>
  <si>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</si>
  <si>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</si>
  <si>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</si>
  <si>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</si>
  <si>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</si>
  <si>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</si>
  <si>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</si>
  <si>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</si>
  <si>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</si>
  <si>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</si>
  <si>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</si>
  <si>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</si>
  <si>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</si>
  <si>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</si>
  <si>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</si>
  <si>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</si>
  <si>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</si>
  <si>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</si>
  <si>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</si>
  <si>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</si>
  <si>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</si>
  <si>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</si>
  <si>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</si>
  <si>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</si>
  <si>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</si>
  <si>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</si>
  <si>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</si>
  <si>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</si>
  <si>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</si>
  <si>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</si>
  <si>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</si>
  <si>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</si>
  <si>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</si>
  <si>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</si>
  <si>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</si>
  <si>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</si>
  <si>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</si>
  <si>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</si>
  <si>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</si>
  <si>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</si>
  <si>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</si>
  <si>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</si>
  <si>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</si>
  <si>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</si>
  <si>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</si>
  <si>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</si>
  <si>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</si>
  <si>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</si>
  <si>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</si>
  <si>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</si>
  <si>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</si>
  <si>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</si>
  <si>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</si>
  <si>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</si>
  <si>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</si>
  <si>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</si>
  <si>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</si>
  <si>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</si>
  <si>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</si>
  <si>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</si>
  <si>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</si>
  <si>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</si>
  <si>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</si>
  <si>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</si>
  <si>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</si>
  <si>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</si>
  <si>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</si>
  <si>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</si>
  <si>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</si>
  <si>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</si>
  <si>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</si>
  <si>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</si>
  <si>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</si>
  <si>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</si>
  <si>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</si>
  <si>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</si>
  <si>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</si>
  <si>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</si>
  <si>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</si>
  <si>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</si>
  <si>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</si>
  <si>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</si>
  <si>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</si>
  <si>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</si>
  <si>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</si>
  <si>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</si>
  <si>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</si>
  <si>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</si>
  <si>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</si>
  <si>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</si>
  <si>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</si>
  <si>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</si>
  <si>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</si>
  <si>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</si>
  <si>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</si>
  <si>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</si>
  <si>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</si>
  <si>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</si>
  <si>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</si>
  <si>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</si>
  <si>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</si>
  <si>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</si>
  <si>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</si>
  <si>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</si>
  <si>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</si>
  <si>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</si>
  <si>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</si>
  <si>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</si>
  <si>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</si>
  <si>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</si>
  <si>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</si>
  <si>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</si>
  <si>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</si>
  <si>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</si>
  <si>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</si>
  <si>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</si>
  <si>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</si>
  <si>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</si>
  <si>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</si>
  <si>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</si>
  <si>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</si>
  <si>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</si>
  <si>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</si>
  <si>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</si>
  <si>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</si>
  <si>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</si>
  <si>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</si>
  <si>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</si>
  <si>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</si>
  <si>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</si>
  <si>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</si>
  <si>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</si>
  <si>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</si>
  <si>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</si>
  <si>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</si>
  <si>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</si>
  <si>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</si>
  <si>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</si>
  <si>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</si>
  <si>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</si>
  <si>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</si>
  <si>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</si>
  <si>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</si>
  <si>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</si>
  <si>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</si>
  <si>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</si>
  <si>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</si>
  <si>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</si>
  <si>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</si>
  <si>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</si>
  <si>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</si>
  <si>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</si>
  <si>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</si>
  <si>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</si>
  <si>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</si>
  <si>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</si>
  <si>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</si>
  <si>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</si>
  <si>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</si>
  <si>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</si>
  <si>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</si>
  <si>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</si>
  <si>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</si>
  <si>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</si>
  <si>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</si>
  <si>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</si>
  <si>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</si>
  <si>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</si>
  <si>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</si>
  <si>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</si>
  <si>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</si>
  <si>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</si>
  <si>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</si>
  <si>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</si>
  <si>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</si>
  <si>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</si>
  <si>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</si>
  <si>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</si>
  <si>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</si>
  <si>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</si>
  <si>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</si>
  <si>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</si>
  <si>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</si>
  <si>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</si>
  <si>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</si>
  <si>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</si>
  <si>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</si>
  <si>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</si>
  <si>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</si>
  <si>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</si>
  <si>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</si>
  <si>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</si>
  <si>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</si>
  <si>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</si>
  <si>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</si>
  <si>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</si>
  <si>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</si>
  <si>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</si>
  <si>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</si>
  <si>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</si>
  <si>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</si>
  <si>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</si>
  <si>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</si>
  <si>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</si>
  <si>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</si>
  <si>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</si>
  <si>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</si>
  <si>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</si>
  <si>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</si>
  <si>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</si>
  <si>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</si>
  <si>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</si>
  <si>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</si>
  <si>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</si>
  <si>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</si>
  <si>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</si>
  <si>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</si>
  <si>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</si>
  <si>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</si>
  <si>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</si>
  <si>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</si>
  <si>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</si>
  <si>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</si>
  <si>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</si>
  <si>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</si>
  <si>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</si>
  <si>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</si>
  <si>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</si>
  <si>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</si>
  <si>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</si>
  <si>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</si>
  <si>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</si>
  <si>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</si>
  <si>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</si>
  <si>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</si>
  <si>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</si>
  <si>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</si>
  <si>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</si>
  <si>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</si>
  <si>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</si>
  <si>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</si>
  <si>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</si>
  <si>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</si>
  <si>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</si>
  <si>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</si>
  <si>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</si>
  <si>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</si>
  <si>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</si>
  <si>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</si>
  <si>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</si>
  <si>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</si>
  <si>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</si>
  <si>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</si>
  <si>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</si>
  <si>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</si>
  <si>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</si>
  <si>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</si>
  <si>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</si>
  <si>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</si>
  <si>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</si>
  <si>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</si>
  <si>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</si>
  <si>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</si>
  <si>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</si>
  <si>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</si>
  <si>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</si>
  <si>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</si>
  <si>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</si>
  <si>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</si>
  <si>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</si>
  <si>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</si>
  <si>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</si>
  <si>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</si>
  <si>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</si>
  <si>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</si>
  <si>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</si>
  <si>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</si>
  <si>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</si>
  <si>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</si>
  <si>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</si>
  <si>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</si>
  <si>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</si>
  <si>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</si>
  <si>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</si>
  <si>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</si>
  <si>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</si>
  <si>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</si>
  <si>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</si>
  <si>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</si>
  <si>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</si>
  <si>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</si>
  <si>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</si>
  <si>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</si>
  <si>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</si>
  <si>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</si>
  <si>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</si>
  <si>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</si>
  <si>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</si>
  <si>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</si>
  <si>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</si>
  <si>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</si>
  <si>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</si>
  <si>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</si>
  <si>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</si>
  <si>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</si>
  <si>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</si>
  <si>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</si>
  <si>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</si>
  <si>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</si>
  <si>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</si>
  <si>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</si>
  <si>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</si>
  <si>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</si>
  <si>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</si>
  <si>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</si>
  <si>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</si>
  <si>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</si>
  <si>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</si>
  <si>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</si>
  <si>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</si>
  <si>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</si>
  <si>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</si>
  <si>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</si>
  <si>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</si>
  <si>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</si>
  <si>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</si>
  <si>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</si>
  <si>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</si>
  <si>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</si>
  <si>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</si>
  <si>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</si>
  <si>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</si>
  <si>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</si>
  <si>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</si>
  <si>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</si>
  <si>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</si>
  <si>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</si>
  <si>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</si>
  <si>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</si>
  <si>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</si>
  <si>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</si>
  <si>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</si>
  <si>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</si>
  <si>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</si>
  <si>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</si>
  <si>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</si>
  <si>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</si>
  <si>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</si>
  <si>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</si>
  <si>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</si>
  <si>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</si>
  <si>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</si>
  <si>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</si>
  <si>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</si>
  <si>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</si>
  <si>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</si>
  <si>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</si>
  <si>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</si>
  <si>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</si>
  <si>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</si>
  <si>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</si>
  <si>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</si>
  <si>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</si>
  <si>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</si>
  <si>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</si>
  <si>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</si>
  <si>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</si>
  <si>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</si>
  <si>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</si>
  <si>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</si>
  <si>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</si>
  <si>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</si>
  <si>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</si>
  <si>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</si>
  <si>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</si>
  <si>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</si>
  <si>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</si>
  <si>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</si>
  <si>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</si>
  <si>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</si>
  <si>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</si>
  <si>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</si>
  <si>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</si>
  <si>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</si>
  <si>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</si>
  <si>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</si>
  <si>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</si>
  <si>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</si>
  <si>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</si>
  <si>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</si>
  <si>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</si>
  <si>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</si>
  <si>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</si>
  <si>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</si>
  <si>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</si>
  <si>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</si>
  <si>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</si>
  <si>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</si>
  <si>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</si>
  <si>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</si>
  <si>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</si>
  <si>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</si>
  <si>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</si>
  <si>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</si>
  <si>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</si>
  <si>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</si>
  <si>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</si>
  <si>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</si>
  <si>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</si>
  <si>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</si>
  <si>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</si>
  <si>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</si>
  <si>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</si>
  <si>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</si>
  <si>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</si>
  <si>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</si>
  <si>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</si>
  <si>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</si>
  <si>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</si>
  <si>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</si>
  <si>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</si>
  <si>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</si>
  <si>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</si>
  <si>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</si>
  <si>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</si>
  <si>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</si>
  <si>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</si>
  <si>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</si>
  <si>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</si>
  <si>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</si>
  <si>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</si>
  <si>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</si>
  <si>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</si>
  <si>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</si>
  <si>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</si>
  <si>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</si>
  <si>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</si>
  <si>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</si>
  <si>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</si>
  <si>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</si>
  <si>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</si>
  <si>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</si>
  <si>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</si>
  <si>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</si>
  <si>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</si>
  <si>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</si>
  <si>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</si>
  <si>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</si>
  <si>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</si>
  <si>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</si>
  <si>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</si>
  <si>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</si>
  <si>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</si>
  <si>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</si>
  <si>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</si>
  <si>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</si>
  <si>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</si>
  <si>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</si>
  <si>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</si>
  <si>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</si>
  <si>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</si>
  <si>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</si>
  <si>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</si>
  <si>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</si>
  <si>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</si>
  <si>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</si>
  <si>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</si>
  <si>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</si>
  <si>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</si>
  <si>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</si>
  <si>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</si>
  <si>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</si>
  <si>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</si>
  <si>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</si>
  <si>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</si>
  <si>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</si>
  <si>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</si>
  <si>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</si>
  <si>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</si>
  <si>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</si>
  <si>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</si>
  <si>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</si>
  <si>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</si>
  <si>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</si>
  <si>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</si>
  <si>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</si>
  <si>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</si>
  <si>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</si>
  <si>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</si>
  <si>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</si>
  <si>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</si>
  <si>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</si>
  <si>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</si>
  <si>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</si>
  <si>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</si>
  <si>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</si>
  <si>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</si>
  <si>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</si>
  <si>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</si>
  <si>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</si>
  <si>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</si>
  <si>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</si>
  <si>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</si>
  <si>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</si>
  <si>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</si>
  <si>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</si>
  <si>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</si>
  <si>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</si>
  <si>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</si>
  <si>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</si>
  <si>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</si>
  <si>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</si>
  <si>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</si>
  <si>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</si>
  <si>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</si>
  <si>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</si>
  <si>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</si>
  <si>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</si>
  <si>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</si>
  <si>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</si>
  <si>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</si>
  <si>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</si>
  <si>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</si>
  <si>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</si>
  <si>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</si>
  <si>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</si>
  <si>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</si>
  <si>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</si>
  <si>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</si>
  <si>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</si>
  <si>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</si>
  <si>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</si>
  <si>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</si>
  <si>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</si>
  <si>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</si>
  <si>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</si>
  <si>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</si>
  <si>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</si>
  <si>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</si>
  <si>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</si>
  <si>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</si>
  <si>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</si>
  <si>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</si>
  <si>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</si>
  <si>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</si>
  <si>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</si>
  <si>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</si>
  <si>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</si>
  <si>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</si>
  <si>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</si>
  <si>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</si>
  <si>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</si>
  <si>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</si>
  <si>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</si>
  <si>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</si>
  <si>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</si>
  <si>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</si>
  <si>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</si>
  <si>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</si>
  <si>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</si>
  <si>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</si>
  <si>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</si>
  <si>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</si>
  <si>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</si>
  <si>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</si>
  <si>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</si>
  <si>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</si>
  <si>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</si>
  <si>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</si>
  <si>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</si>
  <si>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</si>
  <si>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</si>
  <si>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</si>
  <si>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</si>
  <si>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</si>
  <si>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</si>
  <si>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</si>
  <si>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</si>
  <si>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</si>
  <si>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</si>
  <si>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</si>
  <si>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</si>
  <si>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</si>
  <si>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</si>
  <si>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</si>
  <si>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</si>
  <si>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</si>
  <si>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</si>
  <si>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</si>
  <si>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</si>
  <si>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</si>
  <si>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</si>
  <si>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</si>
  <si>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</si>
  <si>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</si>
  <si>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</si>
  <si>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</si>
  <si>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</si>
  <si>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</si>
  <si>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</si>
  <si>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</si>
  <si>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</si>
  <si>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</si>
  <si>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</si>
  <si>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</si>
  <si>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</si>
  <si>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</si>
  <si>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</si>
  <si>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</si>
  <si>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</si>
  <si>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</si>
  <si>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</si>
  <si>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</si>
  <si>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</si>
  <si>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</si>
  <si>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</si>
  <si>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</si>
  <si>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</si>
  <si>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</si>
  <si>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</si>
  <si>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</si>
  <si>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</si>
  <si>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</si>
  <si>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</si>
  <si>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</si>
  <si>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</si>
  <si>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</si>
  <si>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</si>
  <si>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</si>
  <si>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</si>
  <si>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</si>
  <si>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</si>
  <si>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</si>
  <si>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</si>
  <si>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</si>
  <si>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</si>
  <si>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</si>
  <si>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</si>
  <si>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</si>
  <si>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</si>
  <si>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</si>
  <si>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</si>
  <si>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</si>
  <si>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</si>
  <si>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</si>
  <si>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</si>
  <si>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</si>
  <si>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</si>
  <si>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</si>
  <si>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</si>
  <si>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</si>
  <si>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</si>
  <si>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</si>
  <si>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</si>
  <si>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</si>
  <si>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</si>
  <si>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</si>
  <si>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</si>
  <si>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</si>
  <si>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</si>
  <si>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</si>
  <si>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</si>
  <si>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</si>
  <si>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</si>
  <si>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</si>
  <si>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</si>
  <si>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</si>
  <si>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</si>
  <si>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</si>
  <si>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</si>
  <si>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</si>
  <si>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</si>
  <si>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</si>
  <si>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</si>
  <si>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</si>
  <si>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</si>
  <si>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</si>
  <si>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</si>
  <si>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</si>
  <si>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</si>
  <si>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</si>
  <si>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</si>
  <si>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</si>
  <si>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</si>
  <si>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</si>
  <si>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</si>
  <si>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</si>
  <si>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</si>
  <si>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</si>
  <si>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</si>
  <si>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</si>
  <si>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</si>
  <si>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</si>
  <si>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</si>
  <si>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</si>
  <si>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</si>
  <si>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</si>
  <si>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</si>
  <si>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</si>
  <si>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</si>
  <si>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</si>
  <si>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</si>
  <si>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</si>
  <si>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</si>
  <si>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</si>
  <si>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</si>
  <si>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</si>
  <si>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</si>
  <si>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</si>
  <si>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</si>
  <si>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</si>
  <si>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</si>
  <si>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</si>
  <si>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</si>
  <si>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</si>
  <si>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</si>
  <si>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</si>
  <si>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</si>
  <si>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</si>
  <si>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</si>
  <si>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</si>
  <si>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</si>
  <si>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</si>
  <si>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</si>
  <si>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</si>
  <si>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</si>
  <si>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</si>
  <si>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</si>
  <si>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</si>
  <si>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</si>
  <si>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</si>
  <si>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</si>
  <si>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</si>
  <si>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</si>
  <si>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</si>
  <si>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</si>
  <si>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</si>
  <si>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</si>
  <si>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</si>
  <si>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</si>
  <si>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</si>
  <si>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</si>
  <si>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</si>
  <si>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</si>
  <si>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</si>
  <si>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</si>
  <si>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</si>
  <si>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</si>
  <si>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</si>
  <si>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</si>
  <si>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</si>
  <si>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</si>
  <si>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</si>
  <si>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</si>
  <si>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</si>
  <si>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</si>
  <si>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</si>
  <si>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</si>
  <si>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</si>
  <si>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</si>
  <si>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</si>
  <si>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</si>
  <si>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</si>
  <si>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</si>
  <si>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</si>
  <si>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</si>
  <si>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</si>
  <si>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</si>
  <si>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</si>
  <si>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</si>
  <si>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</si>
  <si>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</si>
  <si>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</si>
  <si>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</si>
  <si>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</si>
  <si>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</si>
  <si>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</si>
  <si>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</si>
  <si>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</si>
  <si>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</si>
  <si>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</si>
  <si>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</si>
  <si>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</si>
  <si>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</si>
  <si>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</si>
  <si>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</si>
  <si>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</si>
  <si>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</si>
  <si>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</si>
  <si>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</si>
  <si>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</si>
  <si>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</si>
  <si>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</si>
  <si>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</si>
  <si>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</si>
  <si>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</si>
  <si>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</si>
  <si>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</si>
  <si>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</si>
  <si>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</si>
  <si>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</si>
  <si>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</si>
  <si>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</si>
  <si>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</si>
  <si>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</si>
  <si>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</si>
  <si>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</si>
  <si>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</si>
  <si>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</si>
  <si>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</si>
  <si>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</si>
  <si>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</si>
  <si>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</si>
  <si>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</si>
  <si>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</si>
  <si>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</si>
  <si>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</si>
  <si>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</si>
  <si>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</si>
  <si>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</si>
  <si>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</si>
  <si>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</si>
  <si>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</si>
  <si>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</si>
  <si>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</si>
  <si>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</si>
  <si>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</si>
  <si>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</si>
  <si>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</si>
  <si>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</si>
  <si>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</si>
  <si>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</si>
  <si>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</si>
  <si>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</si>
  <si>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</si>
  <si>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</si>
  <si>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</si>
  <si>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</si>
  <si>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</si>
  <si>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</si>
  <si>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</si>
  <si>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</si>
  <si>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</si>
  <si>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</si>
  <si>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</si>
  <si>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</si>
  <si>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</si>
  <si>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</si>
  <si>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</si>
  <si>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</si>
  <si>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</si>
  <si>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</si>
  <si>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</si>
  <si>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</si>
  <si>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</si>
  <si>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</si>
  <si>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</si>
  <si>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</si>
  <si>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</si>
  <si>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</si>
  <si>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</si>
  <si>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</si>
  <si>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</si>
  <si>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</si>
  <si>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</si>
  <si>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</si>
  <si>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</si>
  <si>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</si>
  <si>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</si>
  <si>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</si>
  <si>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</si>
  <si>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</si>
  <si>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</si>
  <si>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</si>
  <si>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</si>
  <si>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</si>
  <si>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</si>
  <si>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</si>
  <si>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</si>
  <si>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</si>
  <si>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</si>
  <si>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</si>
  <si>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</si>
  <si>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</si>
  <si>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</si>
  <si>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</si>
  <si>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</si>
  <si>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</si>
  <si>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</si>
  <si>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</si>
  <si>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</si>
  <si>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</si>
  <si>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</si>
  <si>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</si>
  <si>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</si>
  <si>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</si>
  <si>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</si>
  <si>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</si>
  <si>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</si>
  <si>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</si>
  <si>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</si>
  <si>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</si>
  <si>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</si>
  <si>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</si>
  <si>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</si>
  <si>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</si>
  <si>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</si>
  <si>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</si>
  <si>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</si>
  <si>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</si>
  <si>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</si>
  <si>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</si>
  <si>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</si>
  <si>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</si>
  <si>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</si>
  <si>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</si>
  <si>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</si>
  <si>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</si>
  <si>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</si>
  <si>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</si>
  <si>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</si>
  <si>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</si>
  <si>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</si>
  <si>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</si>
  <si>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</si>
  <si>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</si>
  <si>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</si>
  <si>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</si>
  <si>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</si>
  <si>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</si>
  <si>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</si>
  <si>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</si>
  <si>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</si>
  <si>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</si>
  <si>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</si>
  <si>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</si>
  <si>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</si>
  <si>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</si>
  <si>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</si>
  <si>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</si>
  <si>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</si>
  <si>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</si>
  <si>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</si>
  <si>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</si>
  <si>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</si>
  <si>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</si>
  <si>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</si>
  <si>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</si>
  <si>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</si>
  <si>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</si>
  <si>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</si>
  <si>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</si>
  <si>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</si>
  <si>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</si>
  <si>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</si>
  <si>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</si>
  <si>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</si>
  <si>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</si>
  <si>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</si>
  <si>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</si>
  <si>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</si>
  <si>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</si>
  <si>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</si>
  <si>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</si>
  <si>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</si>
  <si>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</si>
  <si>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</si>
  <si>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</si>
  <si>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</si>
  <si>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</si>
  <si>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</si>
  <si>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</si>
  <si>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</si>
  <si>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</si>
  <si>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</si>
  <si>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</si>
  <si>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</si>
  <si>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</si>
  <si>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</si>
  <si>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</si>
  <si>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</si>
  <si>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</si>
  <si>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</si>
  <si>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</si>
  <si>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</si>
  <si>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</si>
  <si>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</si>
  <si>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</si>
  <si>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</si>
  <si>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</si>
  <si>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</si>
  <si>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</si>
  <si>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</si>
  <si>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</si>
  <si>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</si>
  <si>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</si>
  <si>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</si>
  <si>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</si>
  <si>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</si>
  <si>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</si>
  <si>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</si>
  <si>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</si>
  <si>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</si>
  <si>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</si>
  <si>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</si>
  <si>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</si>
  <si>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</si>
  <si>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</si>
  <si>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</si>
  <si>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</si>
  <si>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</si>
  <si>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</si>
  <si>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</si>
  <si>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</si>
  <si>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</si>
  <si>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</si>
  <si>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</si>
  <si>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</si>
  <si>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</si>
  <si>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</si>
  <si>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</si>
  <si>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</si>
  <si>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</si>
  <si>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</si>
  <si>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</si>
  <si>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</si>
  <si>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</si>
  <si>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</si>
  <si>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</si>
  <si>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</si>
  <si>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</si>
  <si>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</si>
  <si>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</si>
  <si>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</si>
  <si>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</si>
  <si>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</si>
  <si>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</si>
  <si>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</si>
  <si>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</si>
  <si>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</si>
  <si>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</si>
  <si>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</si>
  <si>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</si>
  <si>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</si>
  <si>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</si>
  <si>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</si>
  <si>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</si>
  <si>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</si>
  <si>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</si>
  <si>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</si>
  <si>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</si>
  <si>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</si>
  <si>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</si>
  <si>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</si>
  <si>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</si>
  <si>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</si>
  <si>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</si>
  <si>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</si>
  <si>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</si>
  <si>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</si>
  <si>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</si>
  <si>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</si>
  <si>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</si>
  <si>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</si>
  <si>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</si>
  <si>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</si>
  <si>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</si>
  <si>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</si>
  <si>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</si>
  <si>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</si>
  <si>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</si>
  <si>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</si>
  <si>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</si>
  <si>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</si>
  <si>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</si>
  <si>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</si>
  <si>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</si>
  <si>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</si>
  <si>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</si>
  <si>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</si>
  <si>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</si>
  <si>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</si>
  <si>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</si>
  <si>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</si>
  <si>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</si>
  <si>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</si>
  <si>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</si>
  <si>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</si>
  <si>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</si>
  <si>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</si>
  <si>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</si>
  <si>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</si>
  <si>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</si>
  <si>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</si>
  <si>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</si>
  <si>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</si>
  <si>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</si>
  <si>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</si>
  <si>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</si>
  <si>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</si>
  <si>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</si>
  <si>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</si>
  <si>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</si>
  <si>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</si>
  <si>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</si>
  <si>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</si>
  <si>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</si>
  <si>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</si>
  <si>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</si>
  <si>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</si>
  <si>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</si>
  <si>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</si>
  <si>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</si>
  <si>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</si>
  <si>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</si>
  <si>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</si>
  <si>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</si>
  <si>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</si>
  <si>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</si>
  <si>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</si>
  <si>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</si>
  <si>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</si>
  <si>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</si>
  <si>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</si>
  <si>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</si>
  <si>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</si>
  <si>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</si>
  <si>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</si>
  <si>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</si>
  <si>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</si>
  <si>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</si>
  <si>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</si>
  <si>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</si>
  <si>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</si>
  <si>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</si>
  <si>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</si>
  <si>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</si>
  <si>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</si>
  <si>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</si>
  <si>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</si>
  <si>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</si>
  <si>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</si>
  <si>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</si>
  <si>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</si>
  <si>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</si>
  <si>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</si>
  <si>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</si>
  <si>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</si>
  <si>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</si>
  <si>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</si>
  <si>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</si>
  <si>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</si>
  <si>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</si>
  <si>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</si>
  <si>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</si>
  <si>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</si>
  <si>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</si>
  <si>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</si>
  <si>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</si>
  <si>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</si>
  <si>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</si>
  <si>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</si>
  <si>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</si>
  <si>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</si>
  <si>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</si>
  <si>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</si>
  <si>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</si>
  <si>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</si>
  <si>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</si>
  <si>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</si>
  <si>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</si>
  <si>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</si>
  <si>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</si>
  <si>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</si>
  <si>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</si>
  <si>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</si>
  <si>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</si>
  <si>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</si>
  <si>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</si>
  <si>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</si>
  <si>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</si>
  <si>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</si>
  <si>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</si>
  <si>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</si>
  <si>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</si>
  <si>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</si>
  <si>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</si>
  <si>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</si>
  <si>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</si>
  <si>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</si>
  <si>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</si>
  <si>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</si>
  <si>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</si>
  <si>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</si>
  <si>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</si>
  <si>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</si>
  <si>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</si>
  <si>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</si>
  <si>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</si>
  <si>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</si>
  <si>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</si>
  <si>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</si>
  <si>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</si>
  <si>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</si>
  <si>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</si>
  <si>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</si>
  <si>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</si>
  <si>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</si>
  <si>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</si>
  <si>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</si>
  <si>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</si>
  <si>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</si>
  <si>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</si>
  <si>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</si>
  <si>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</si>
  <si>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</si>
  <si>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</si>
  <si>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</si>
  <si>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</si>
  <si>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</si>
  <si>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</si>
  <si>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</si>
  <si>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</si>
  <si>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</si>
  <si>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</si>
  <si>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</si>
  <si>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</si>
  <si>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</si>
  <si>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</si>
  <si>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</si>
  <si>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</si>
  <si>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</si>
  <si>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</si>
  <si>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</si>
  <si>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</si>
  <si>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</si>
  <si>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</si>
  <si>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</si>
  <si>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</si>
  <si>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</si>
  <si>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</si>
  <si>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</si>
  <si>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</si>
  <si>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</si>
  <si>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</si>
  <si>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</si>
  <si>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</si>
  <si>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</si>
  <si>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</si>
  <si>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</si>
  <si>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</si>
  <si>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</si>
  <si>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</si>
  <si>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</si>
  <si>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</si>
  <si>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</si>
  <si>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</si>
  <si>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</si>
  <si>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</si>
  <si>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</si>
  <si>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</si>
  <si>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</si>
  <si>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</si>
  <si>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</si>
  <si>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</si>
  <si>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</si>
  <si>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</si>
  <si>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</si>
  <si>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</si>
  <si>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</si>
  <si>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</si>
  <si>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</si>
  <si>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</si>
  <si>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</si>
  <si>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</si>
  <si>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</si>
  <si>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</si>
  <si>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</si>
  <si>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</si>
  <si>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</si>
  <si>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</si>
  <si>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</si>
  <si>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</si>
  <si>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</si>
  <si>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</si>
  <si>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</si>
  <si>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</si>
  <si>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</si>
  <si>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</si>
  <si>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</si>
  <si>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</si>
  <si>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</si>
  <si>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</si>
  <si>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</si>
  <si>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</si>
  <si>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</si>
  <si>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</si>
  <si>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</si>
  <si>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</si>
  <si>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</si>
  <si>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</si>
  <si>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</si>
  <si>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</si>
  <si>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</si>
  <si>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</si>
  <si>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</si>
  <si>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</si>
  <si>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</si>
  <si>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</si>
  <si>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</si>
  <si>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</si>
  <si>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</si>
  <si>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</si>
  <si>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</si>
  <si>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</si>
  <si>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</si>
  <si>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</si>
  <si>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</si>
  <si>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</si>
  <si>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</si>
  <si>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</si>
  <si>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</si>
  <si>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</si>
  <si>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</si>
  <si>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</si>
  <si>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</si>
  <si>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</si>
  <si>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</si>
  <si>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</si>
  <si>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</si>
  <si>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</si>
  <si>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</si>
  <si>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</si>
  <si>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</si>
  <si>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</si>
  <si>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</si>
  <si>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</si>
  <si>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</si>
  <si>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</si>
  <si>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</si>
  <si>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</si>
  <si>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</si>
  <si>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</si>
  <si>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</si>
  <si>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</si>
  <si>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</si>
  <si>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</si>
  <si>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</si>
  <si>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</si>
  <si>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</si>
  <si>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</si>
  <si>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</si>
  <si>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</si>
  <si>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</si>
  <si>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</si>
  <si>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</si>
  <si>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</si>
  <si>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</si>
  <si>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</si>
  <si>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</si>
  <si>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</si>
  <si>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</si>
  <si>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</si>
  <si>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</si>
  <si>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</si>
  <si>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</si>
  <si>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</si>
  <si>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</si>
  <si>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</si>
  <si>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</si>
  <si>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</si>
  <si>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</si>
  <si>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</si>
  <si>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</si>
  <si>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</si>
  <si>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</si>
  <si>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</si>
  <si>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</si>
  <si>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</si>
  <si>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</si>
  <si>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</si>
  <si>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</si>
  <si>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</si>
  <si>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</si>
  <si>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</si>
  <si>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</si>
  <si>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</si>
  <si>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</si>
  <si>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</si>
  <si>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</si>
  <si>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</si>
  <si>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</si>
  <si>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</si>
  <si>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</si>
  <si>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</si>
  <si>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</si>
  <si>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</si>
  <si>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</si>
  <si>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</si>
  <si>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</si>
  <si>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</si>
  <si>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</si>
  <si>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</si>
  <si>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</si>
  <si>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</si>
  <si>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</si>
  <si>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</si>
  <si>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</si>
  <si>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</si>
  <si>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</si>
  <si>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</si>
  <si>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</si>
  <si>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</si>
  <si>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</si>
  <si>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</si>
  <si>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</si>
  <si>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</si>
  <si>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</si>
  <si>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</si>
  <si>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</si>
  <si>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</si>
  <si>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</si>
  <si>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</si>
  <si>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</si>
  <si>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</si>
  <si>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</si>
  <si>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</si>
  <si>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</si>
  <si>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</si>
  <si>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</si>
  <si>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</si>
  <si>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</si>
  <si>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</si>
  <si>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</si>
  <si>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</si>
  <si>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</si>
  <si>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</si>
  <si>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</si>
  <si>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</si>
  <si>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</si>
  <si>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</si>
  <si>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</si>
  <si>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</si>
  <si>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</si>
  <si>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</si>
  <si>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</si>
  <si>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</si>
  <si>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</si>
  <si>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</si>
  <si>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</si>
  <si>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</si>
  <si>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</si>
  <si>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</si>
  <si>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</si>
  <si>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</si>
  <si>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</si>
  <si>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</si>
  <si>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</si>
  <si>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</si>
  <si>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</si>
  <si>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</si>
  <si>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</si>
  <si>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</si>
  <si>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</si>
  <si>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</si>
  <si>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</si>
  <si>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</si>
  <si>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</si>
  <si>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</si>
  <si>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</si>
  <si>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</si>
  <si>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</si>
  <si>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</si>
  <si>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</si>
  <si>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</si>
  <si>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</si>
  <si>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</si>
  <si>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</si>
  <si>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</si>
  <si>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</si>
  <si>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</si>
  <si>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</si>
  <si>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</si>
  <si>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</si>
  <si>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</si>
  <si>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</si>
  <si>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</si>
  <si>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</si>
  <si>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</si>
  <si>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</si>
  <si>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</si>
  <si>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</si>
  <si>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</si>
  <si>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</si>
  <si>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</si>
  <si>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</si>
  <si>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</si>
  <si>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</si>
  <si>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</si>
  <si>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</si>
  <si>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</si>
  <si>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</si>
  <si>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</si>
  <si>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</si>
  <si>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</si>
  <si>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</si>
  <si>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</si>
  <si>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</si>
  <si>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</si>
  <si>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</si>
  <si>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</si>
  <si>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</si>
  <si>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</si>
  <si>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</si>
  <si>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</si>
  <si>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</si>
  <si>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</si>
  <si>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</si>
  <si>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</si>
  <si>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</si>
  <si>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</si>
  <si>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</si>
  <si>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</si>
  <si>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</si>
  <si>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</si>
  <si>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</si>
  <si>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</si>
  <si>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</si>
  <si>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</si>
  <si>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</si>
  <si>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</si>
  <si>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</si>
  <si>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</si>
  <si>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</si>
  <si>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</si>
  <si>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</si>
  <si>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</si>
  <si>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</si>
  <si>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</si>
  <si>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</si>
  <si>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</si>
  <si>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</si>
  <si>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</si>
  <si>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</si>
  <si>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</si>
  <si>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</si>
  <si>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</si>
  <si>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</si>
  <si>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</si>
  <si>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</si>
  <si>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</si>
  <si>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</si>
  <si>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</si>
  <si>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</si>
  <si>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</si>
  <si>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</si>
  <si>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</si>
  <si>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</si>
  <si>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</si>
  <si>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</si>
  <si>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</si>
  <si>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</si>
  <si>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</si>
  <si>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</si>
  <si>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</si>
  <si>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</si>
  <si>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</si>
  <si>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</si>
  <si>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</si>
  <si>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</si>
  <si>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</si>
  <si>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</si>
  <si>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</si>
  <si>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</si>
  <si>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</si>
  <si>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</si>
  <si>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</si>
  <si>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</si>
  <si>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</si>
  <si>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</si>
  <si>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</si>
  <si>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</si>
  <si>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</si>
  <si>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</si>
  <si>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</si>
  <si>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</si>
  <si>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</si>
  <si>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</si>
  <si>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</si>
  <si>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</si>
  <si>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</si>
  <si>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</si>
  <si>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</si>
  <si>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</si>
  <si>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</si>
  <si>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</si>
  <si>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</si>
  <si>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</si>
  <si>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</si>
  <si>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</si>
  <si>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</si>
  <si>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</si>
  <si>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</si>
  <si>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</si>
  <si>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</si>
  <si>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</si>
  <si>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</si>
  <si>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</si>
  <si>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</si>
  <si>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</si>
  <si>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</si>
  <si>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</si>
  <si>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</si>
  <si>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</si>
  <si>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</si>
  <si>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</si>
  <si>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</si>
  <si>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</si>
  <si>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</si>
  <si>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</si>
  <si>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</si>
  <si>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</si>
  <si>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</si>
  <si>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</si>
  <si>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</si>
  <si>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</si>
  <si>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</si>
  <si>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</si>
  <si>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</si>
  <si>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</si>
  <si>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</si>
  <si>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</si>
  <si>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</si>
  <si>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</si>
  <si>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</si>
  <si>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</si>
  <si>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</si>
  <si>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</si>
  <si>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</si>
  <si>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</si>
  <si>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</si>
  <si>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</si>
  <si>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</si>
  <si>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</si>
  <si>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</si>
  <si>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</si>
  <si>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</si>
  <si>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</si>
  <si>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</si>
  <si>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</si>
  <si>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</si>
  <si>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</si>
  <si>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</si>
  <si>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</si>
  <si>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</si>
  <si>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</si>
  <si>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</si>
  <si>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</si>
  <si>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</si>
  <si>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</si>
  <si>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</si>
  <si>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</si>
  <si>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</si>
  <si>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</si>
  <si>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</si>
  <si>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</si>
  <si>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</si>
  <si>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</si>
  <si>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</si>
  <si>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</si>
  <si>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</si>
  <si>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</si>
  <si>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</si>
  <si>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</si>
  <si>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</si>
  <si>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</si>
  <si>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</si>
  <si>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</si>
  <si>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</si>
  <si>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</si>
  <si>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</si>
  <si>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</si>
  <si>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</si>
  <si>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</si>
  <si>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</si>
  <si>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</si>
  <si>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</si>
  <si>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</si>
  <si>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</si>
  <si>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</si>
  <si>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</si>
  <si>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</si>
  <si>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</si>
  <si>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</si>
  <si>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</si>
  <si>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</si>
  <si>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</si>
  <si>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</si>
  <si>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</si>
  <si>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</si>
  <si>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</si>
  <si>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</si>
  <si>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</si>
  <si>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</si>
  <si>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</si>
  <si>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</si>
  <si>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</si>
  <si>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</si>
  <si>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</si>
  <si>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</si>
  <si>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</si>
  <si>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</si>
  <si>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</si>
  <si>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</si>
  <si>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</si>
  <si>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</si>
  <si>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</si>
  <si>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</si>
  <si>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</si>
  <si>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</si>
  <si>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</si>
  <si>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</si>
  <si>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</si>
  <si>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</si>
  <si>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</si>
  <si>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</si>
  <si>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</si>
  <si>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</si>
  <si>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</si>
  <si>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</si>
  <si>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</si>
  <si>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</si>
  <si>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</si>
  <si>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</si>
  <si>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</si>
  <si>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</si>
  <si>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</si>
  <si>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</si>
  <si>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</si>
  <si>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</si>
  <si>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</si>
  <si>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</si>
  <si>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</si>
  <si>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</si>
  <si>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</si>
  <si>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</si>
  <si>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</si>
  <si>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</si>
  <si>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</si>
  <si>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</si>
  <si>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</si>
  <si>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</si>
  <si>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</si>
  <si>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</si>
  <si>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</si>
  <si>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</si>
  <si>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</si>
  <si>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</si>
  <si>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</si>
  <si>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</si>
  <si>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</si>
  <si>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</si>
  <si>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</si>
  <si>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</si>
  <si>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</si>
  <si>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</si>
  <si>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</si>
  <si>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</si>
  <si>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</si>
  <si>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</si>
  <si>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</si>
  <si>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</si>
  <si>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</si>
  <si>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</si>
  <si>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</si>
  <si>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</si>
  <si>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</si>
  <si>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</si>
  <si>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</si>
  <si>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</si>
  <si>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</si>
  <si>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</si>
  <si>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</si>
  <si>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</si>
  <si>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</si>
  <si>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</si>
  <si>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</si>
  <si>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</si>
  <si>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</si>
  <si>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</si>
  <si>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</si>
  <si>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</si>
  <si>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</si>
  <si>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</si>
  <si>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</si>
  <si>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</si>
  <si>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</si>
  <si>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</si>
  <si>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</si>
  <si>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</si>
  <si>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</si>
  <si>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</si>
  <si>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</si>
  <si>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</si>
  <si>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</si>
  <si>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</si>
  <si>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</si>
  <si>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</si>
  <si>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</si>
  <si>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</si>
  <si>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</si>
  <si>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</si>
  <si>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</si>
  <si>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</si>
  <si>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</si>
  <si>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</si>
  <si>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</si>
  <si>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</si>
  <si>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</si>
  <si>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</si>
  <si>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</si>
  <si>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</si>
  <si>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</si>
  <si>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</si>
  <si>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</si>
  <si>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</si>
  <si>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</si>
  <si>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</si>
  <si>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</si>
  <si>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</si>
  <si>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</si>
  <si>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</si>
  <si>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</si>
  <si>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</si>
  <si>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</si>
  <si>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</si>
  <si>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</si>
  <si>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</si>
  <si>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</si>
  <si>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</si>
  <si>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</si>
  <si>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</si>
  <si>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</si>
  <si>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</si>
  <si>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</si>
  <si>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</si>
  <si>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</si>
  <si>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</si>
  <si>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</si>
  <si>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</si>
  <si>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</si>
  <si>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</si>
  <si>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</si>
  <si>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</si>
  <si>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</si>
  <si>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</si>
  <si>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</si>
  <si>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</si>
  <si>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</si>
  <si>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</si>
  <si>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</si>
  <si>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</si>
  <si>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</si>
  <si>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</si>
  <si>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</si>
  <si>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</si>
  <si>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</si>
  <si>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</si>
  <si>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</si>
  <si>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</si>
  <si>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</si>
  <si>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</si>
  <si>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</si>
  <si>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</si>
  <si>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</si>
  <si>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</si>
  <si>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</si>
  <si>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</si>
  <si>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</si>
  <si>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</si>
  <si>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</si>
  <si>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</si>
  <si>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</si>
  <si>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</si>
  <si>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</si>
  <si>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</si>
  <si>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</si>
  <si>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</si>
  <si>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</si>
  <si>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</si>
  <si>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</si>
  <si>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</si>
  <si>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</si>
  <si>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</si>
  <si>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</si>
  <si>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</si>
  <si>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</si>
  <si>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</si>
  <si>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</si>
  <si>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</si>
  <si>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</si>
  <si>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</si>
  <si>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</si>
  <si>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</si>
  <si>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</si>
  <si>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</si>
  <si>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</si>
  <si>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</si>
  <si>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</si>
  <si>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</si>
  <si>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</si>
  <si>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</si>
  <si>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</si>
  <si>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</si>
  <si>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</si>
  <si>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</si>
  <si>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</si>
  <si>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</si>
  <si>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</si>
  <si>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</si>
  <si>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</si>
  <si>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</si>
  <si>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</si>
  <si>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</si>
  <si>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</si>
  <si>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</si>
  <si>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</si>
  <si>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</si>
  <si>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</si>
  <si>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</si>
  <si>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</si>
  <si>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</si>
  <si>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</si>
  <si>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</si>
  <si>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</si>
  <si>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</si>
  <si>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</si>
  <si>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</si>
  <si>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</si>
  <si>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</si>
  <si>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</si>
  <si>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</si>
  <si>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</si>
  <si>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</si>
  <si>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</si>
  <si>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</si>
  <si>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</si>
  <si>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</si>
  <si>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</si>
  <si>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</si>
  <si>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</si>
  <si>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</si>
  <si>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</si>
  <si>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</si>
  <si>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</si>
  <si>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</si>
  <si>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</si>
  <si>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</si>
  <si>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</si>
  <si>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</si>
  <si>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</si>
  <si>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</si>
  <si>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</si>
  <si>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</si>
  <si>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</si>
  <si>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</si>
  <si>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</si>
  <si>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</si>
  <si>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</si>
  <si>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</si>
  <si>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</si>
  <si>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</si>
  <si>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</si>
  <si>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</si>
  <si>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</si>
  <si>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</si>
  <si>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</si>
  <si>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</si>
  <si>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</si>
  <si>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</si>
  <si>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</si>
  <si>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</si>
  <si>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</si>
  <si>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</si>
  <si>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</si>
  <si>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</si>
  <si>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</si>
  <si>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</si>
  <si>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</si>
  <si>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</si>
  <si>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</si>
  <si>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</si>
  <si>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</si>
  <si>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</si>
  <si>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</si>
  <si>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</si>
  <si>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</si>
  <si>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</si>
  <si>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</si>
  <si>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</si>
  <si>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</si>
  <si>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</si>
  <si>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</si>
  <si>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</si>
  <si>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</si>
  <si>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</si>
  <si>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</si>
  <si>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</si>
  <si>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</si>
  <si>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</si>
  <si>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</si>
  <si>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</si>
  <si>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</si>
  <si>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</si>
  <si>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</si>
  <si>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</si>
  <si>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</si>
  <si>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</si>
  <si>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</si>
  <si>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</si>
  <si>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</si>
  <si>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</si>
  <si>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</si>
  <si>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</si>
  <si>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</si>
  <si>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</si>
  <si>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</si>
  <si>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</si>
  <si>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</si>
  <si>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</si>
  <si>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</si>
  <si>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</si>
  <si>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</si>
  <si>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</si>
  <si>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</si>
  <si>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</si>
  <si>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</si>
  <si>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</si>
  <si>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</si>
  <si>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</si>
  <si>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</si>
  <si>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</si>
  <si>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</si>
  <si>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</si>
  <si>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</si>
  <si>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</si>
  <si>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</si>
  <si>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</si>
  <si>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</si>
  <si>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</si>
  <si>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</si>
  <si>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</si>
  <si>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</si>
  <si>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</si>
  <si>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</si>
  <si>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</si>
  <si>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</si>
  <si>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</si>
  <si>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</si>
  <si>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</si>
  <si>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</si>
  <si>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</si>
  <si>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</si>
  <si>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</si>
  <si>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</si>
  <si>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</si>
  <si>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</si>
  <si>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</si>
  <si>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</si>
  <si>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</si>
  <si>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</si>
  <si>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</si>
  <si>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</si>
  <si>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</si>
  <si>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</si>
  <si>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</si>
  <si>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</si>
  <si>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</si>
  <si>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</si>
  <si>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</si>
  <si>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</si>
  <si>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</si>
  <si>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</si>
  <si>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</si>
  <si>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</si>
  <si>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</si>
  <si>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</si>
  <si>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</si>
  <si>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</si>
  <si>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</si>
  <si>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</si>
  <si>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</si>
  <si>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</si>
  <si>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</si>
  <si>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</si>
  <si>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</si>
  <si>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</si>
  <si>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</si>
  <si>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</si>
  <si>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</si>
  <si>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</si>
  <si>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</si>
  <si>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</si>
  <si>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</si>
  <si>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</si>
  <si>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</si>
  <si>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</si>
  <si>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</si>
  <si>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</si>
  <si>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</si>
  <si>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</si>
  <si>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</si>
  <si>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</si>
  <si>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</si>
  <si>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</si>
  <si>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</si>
  <si>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</si>
  <si>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</si>
  <si>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</si>
  <si>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</si>
  <si>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</si>
  <si>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</si>
  <si>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</si>
  <si>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</si>
  <si>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</si>
  <si>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</si>
  <si>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</si>
  <si>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</si>
  <si>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</si>
  <si>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</si>
  <si>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</si>
  <si>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</si>
  <si>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</si>
  <si>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</si>
  <si>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</si>
  <si>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</si>
  <si>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</si>
  <si>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</si>
  <si>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</si>
  <si>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</si>
  <si>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</si>
  <si>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</si>
  <si>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</si>
  <si>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</si>
  <si>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</si>
  <si>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</si>
  <si>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</si>
  <si>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</si>
  <si>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</si>
  <si>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</si>
  <si>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</si>
  <si>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</si>
  <si>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</si>
  <si>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</si>
  <si>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</si>
  <si>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</si>
  <si>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</si>
  <si>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</si>
  <si>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</si>
  <si>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</si>
  <si>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</si>
  <si>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</si>
  <si>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</si>
  <si>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</si>
  <si>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</si>
  <si>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</si>
  <si>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</si>
  <si>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</si>
  <si>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</si>
  <si>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</si>
  <si>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</si>
  <si>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</si>
  <si>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</si>
  <si>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</si>
  <si>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</si>
  <si>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</si>
  <si>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</si>
  <si>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</si>
  <si>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</si>
  <si>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</si>
  <si>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</si>
  <si>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</si>
  <si>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</si>
  <si>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</si>
  <si>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</si>
  <si>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</si>
  <si>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</si>
  <si>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</si>
  <si>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</si>
  <si>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</si>
  <si>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</si>
  <si>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</si>
  <si>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</si>
  <si>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</si>
  <si>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</si>
  <si>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</si>
  <si>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</si>
  <si>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</si>
  <si>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</si>
  <si>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</si>
  <si>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</si>
  <si>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</si>
  <si>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</si>
  <si>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</si>
  <si>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</si>
  <si>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</si>
  <si>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</si>
  <si>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</si>
  <si>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</si>
  <si>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</si>
  <si>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</si>
  <si>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</si>
  <si>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</si>
  <si>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</si>
  <si>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</si>
  <si>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</si>
  <si>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</si>
  <si>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</si>
  <si>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</si>
  <si>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</si>
  <si>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</si>
  <si>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</si>
  <si>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</si>
  <si>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</si>
  <si>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</si>
  <si>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</si>
  <si>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</si>
  <si>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</si>
  <si>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</si>
  <si>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</si>
  <si>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</si>
  <si>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</si>
  <si>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</si>
  <si>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</si>
  <si>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</si>
  <si>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</si>
  <si>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</si>
  <si>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</si>
  <si>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</si>
  <si>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</si>
  <si>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</si>
  <si>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</si>
  <si>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</si>
  <si>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</si>
  <si>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</si>
  <si>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</si>
  <si>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</si>
  <si>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</si>
  <si>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</si>
  <si>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</si>
  <si>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</si>
  <si>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</si>
  <si>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</si>
  <si>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</si>
  <si>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</si>
  <si>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</si>
  <si>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</si>
  <si>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</si>
  <si>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</si>
  <si>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</si>
  <si>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</si>
  <si>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</si>
  <si>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</si>
  <si>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</si>
  <si>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</si>
  <si>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</si>
  <si>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</si>
  <si>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</si>
  <si>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</si>
  <si>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</si>
  <si>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</si>
  <si>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</si>
  <si>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</si>
  <si>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</si>
  <si>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</si>
  <si>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</si>
  <si>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</si>
  <si>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</si>
  <si>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</si>
  <si>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</si>
  <si>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</si>
  <si>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</si>
  <si>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</si>
  <si>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</si>
  <si>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</si>
  <si>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</si>
  <si>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</si>
  <si>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</si>
  <si>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</si>
  <si>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</si>
  <si>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</si>
  <si>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</si>
  <si>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</si>
  <si>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</si>
  <si>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</si>
  <si>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</si>
  <si>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</si>
  <si>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</si>
  <si>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</si>
  <si>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</si>
  <si>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</si>
  <si>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</si>
  <si>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</si>
  <si>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</si>
  <si>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</si>
  <si>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</si>
  <si>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</si>
  <si>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</si>
  <si>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</si>
  <si>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</si>
  <si>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</si>
  <si>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</si>
  <si>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</si>
  <si>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</si>
  <si>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</si>
  <si>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</si>
  <si>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</si>
  <si>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</si>
  <si>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</si>
  <si>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</si>
  <si>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</si>
  <si>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</si>
  <si>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</si>
  <si>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</si>
  <si>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</si>
  <si>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</si>
  <si>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</si>
  <si>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</si>
  <si>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</si>
  <si>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</si>
  <si>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</si>
  <si>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</si>
  <si>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</si>
  <si>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</si>
  <si>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</si>
  <si>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</si>
  <si>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</si>
  <si>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</si>
  <si>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</si>
  <si>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</si>
  <si>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</si>
  <si>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</si>
  <si>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</si>
  <si>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</si>
  <si>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</si>
  <si>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</si>
  <si>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</si>
  <si>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</si>
  <si>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</si>
  <si>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</si>
  <si>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</si>
  <si>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</si>
  <si>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</si>
  <si>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</si>
  <si>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</si>
  <si>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</si>
  <si>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</si>
  <si>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</si>
  <si>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</si>
  <si>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</si>
  <si>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</si>
  <si>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</si>
  <si>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</si>
  <si>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</si>
  <si>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</si>
  <si>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</si>
  <si>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</si>
  <si>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</si>
  <si>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</si>
  <si>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</si>
  <si>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</si>
  <si>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</si>
  <si>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</si>
  <si>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</si>
  <si>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</si>
  <si>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</si>
  <si>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</si>
  <si>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</si>
  <si>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</si>
  <si>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</si>
  <si>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</si>
  <si>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</si>
  <si>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</si>
  <si>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</si>
  <si>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</si>
  <si>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</si>
  <si>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</si>
  <si>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</si>
  <si>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</si>
  <si>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</si>
  <si>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</si>
  <si>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</si>
  <si>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</si>
  <si>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</si>
  <si>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</si>
  <si>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</si>
  <si>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</si>
  <si>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</si>
  <si>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</si>
  <si>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</si>
  <si>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</si>
  <si>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</si>
  <si>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</si>
  <si>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</si>
  <si>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</si>
  <si>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</si>
  <si>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</si>
  <si>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</si>
  <si>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</si>
  <si>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</si>
  <si>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</si>
  <si>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</si>
  <si>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</si>
  <si>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</si>
  <si>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</si>
  <si>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</si>
  <si>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</si>
  <si>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</si>
  <si>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</si>
  <si>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</si>
  <si>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</si>
  <si>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</si>
  <si>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</si>
  <si>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</si>
  <si>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</si>
  <si>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</si>
  <si>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</si>
  <si>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</si>
  <si>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</si>
  <si>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</si>
  <si>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</si>
  <si>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</si>
  <si>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</si>
  <si>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</si>
  <si>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</si>
  <si>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</si>
  <si>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</si>
  <si>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</si>
  <si>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</si>
  <si>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</si>
  <si>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</si>
  <si>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</si>
  <si>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</si>
  <si>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</si>
  <si>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</si>
  <si>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</si>
  <si>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</si>
  <si>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</si>
  <si>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</si>
  <si>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</si>
  <si>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</si>
  <si>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</si>
  <si>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</si>
  <si>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</si>
  <si>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</si>
  <si>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</si>
  <si>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</si>
  <si>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</si>
  <si>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</si>
  <si>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</si>
  <si>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</si>
  <si>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</si>
  <si>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</si>
  <si>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</si>
  <si>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</si>
  <si>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</si>
  <si>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</si>
  <si>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</si>
  <si>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</si>
  <si>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</si>
  <si>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</si>
  <si>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</si>
  <si>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</si>
  <si>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</si>
  <si>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</si>
  <si>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</si>
  <si>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</si>
  <si>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</si>
  <si>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</si>
  <si>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</si>
  <si>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</si>
  <si>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</si>
  <si>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</si>
  <si>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</si>
  <si>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</si>
  <si>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</si>
  <si>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</si>
  <si>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</si>
  <si>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</si>
  <si>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</si>
  <si>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</si>
  <si>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</si>
  <si>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</si>
  <si>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</si>
  <si>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</si>
  <si>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</si>
  <si>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</si>
  <si>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</si>
  <si>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</si>
  <si>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</si>
  <si>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</si>
  <si>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</si>
  <si>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</si>
  <si>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</si>
  <si>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</si>
  <si>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</si>
  <si>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</si>
  <si>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</si>
  <si>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</si>
  <si>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</si>
  <si>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</si>
  <si>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</si>
  <si>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</si>
  <si>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</si>
  <si>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</si>
  <si>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</si>
  <si>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</si>
  <si>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</si>
  <si>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</si>
  <si>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</si>
  <si>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</si>
  <si>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</si>
  <si>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</si>
  <si>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</si>
  <si>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</si>
  <si>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</si>
  <si>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</si>
  <si>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</si>
  <si>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</si>
  <si>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</si>
  <si>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</si>
  <si>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</si>
  <si>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</si>
  <si>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</si>
  <si>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</si>
  <si>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</si>
  <si>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</si>
  <si>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</si>
  <si>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</si>
  <si>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</si>
  <si>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</si>
  <si>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</si>
  <si>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</si>
  <si>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</si>
  <si>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</si>
  <si>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</si>
  <si>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</si>
  <si>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</si>
  <si>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</si>
  <si>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</si>
  <si>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</si>
  <si>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</si>
  <si>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</si>
  <si>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</si>
  <si>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</si>
  <si>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</si>
  <si>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</si>
  <si>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</si>
  <si>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</si>
  <si>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</si>
  <si>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</si>
  <si>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</si>
  <si>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</si>
  <si>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</si>
  <si>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</si>
  <si>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</si>
  <si>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</si>
  <si>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</si>
  <si>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</si>
  <si>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</si>
  <si>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</si>
  <si>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</si>
  <si>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</si>
  <si>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</si>
  <si>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</si>
  <si>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</si>
  <si>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</si>
  <si>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</si>
  <si>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</si>
  <si>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</si>
  <si>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</si>
  <si>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</si>
  <si>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</si>
  <si>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</si>
  <si>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</si>
  <si>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</si>
  <si>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</si>
  <si>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</si>
  <si>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</si>
  <si>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</si>
  <si>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</si>
  <si>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</si>
  <si>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</si>
  <si>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</si>
  <si>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</si>
  <si>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</si>
  <si>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</si>
  <si>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</si>
  <si>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</si>
  <si>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</si>
  <si>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</si>
  <si>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</si>
  <si>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</si>
  <si>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</si>
  <si>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</si>
  <si>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</si>
  <si>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</si>
  <si>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</si>
  <si>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</si>
  <si>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</si>
  <si>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</si>
  <si>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</si>
  <si>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</si>
  <si>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</si>
  <si>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</si>
  <si>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</si>
  <si>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</si>
  <si>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</si>
  <si>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</si>
  <si>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</si>
  <si>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</si>
  <si>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</si>
  <si>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</si>
  <si>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</si>
  <si>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</si>
  <si>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</si>
  <si>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</si>
  <si>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</si>
  <si>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</si>
  <si>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</si>
  <si>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</si>
  <si>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</si>
  <si>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</si>
  <si>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</si>
  <si>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</si>
  <si>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</si>
  <si>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</si>
  <si>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</si>
  <si>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</si>
  <si>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</si>
  <si>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</si>
  <si>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</si>
  <si>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</si>
  <si>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</si>
  <si>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</si>
  <si>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</si>
  <si>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</si>
  <si>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</si>
  <si>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</si>
  <si>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</si>
  <si>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</si>
  <si>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</si>
  <si>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</si>
  <si>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</si>
  <si>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</si>
  <si>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</si>
  <si>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</si>
  <si>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</si>
  <si>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</si>
  <si>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</si>
  <si>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</si>
  <si>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</si>
  <si>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</si>
  <si>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</si>
  <si>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</si>
  <si>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</si>
  <si>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</si>
  <si>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</si>
  <si>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</si>
  <si>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</si>
  <si>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</si>
  <si>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</si>
  <si>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</si>
  <si>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</si>
  <si>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</si>
  <si>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</si>
  <si>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</si>
  <si>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</si>
  <si>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</si>
  <si>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</si>
  <si>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</si>
  <si>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</si>
  <si>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</si>
  <si>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</si>
  <si>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</si>
  <si>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</si>
  <si>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</si>
  <si>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</si>
  <si>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</si>
  <si>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</si>
  <si>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</si>
  <si>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</si>
  <si>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</si>
  <si>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</si>
  <si>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</si>
  <si>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</si>
  <si>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</si>
  <si>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</si>
  <si>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</si>
  <si>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</si>
  <si>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</si>
  <si>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</si>
  <si>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</si>
  <si>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</si>
  <si>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</si>
  <si>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</si>
  <si>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</si>
  <si>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</si>
  <si>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</si>
  <si>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</si>
  <si>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</si>
  <si>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</si>
  <si>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</si>
  <si>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</si>
  <si>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</si>
  <si>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</si>
  <si>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</si>
  <si>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</si>
  <si>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</si>
  <si>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</si>
  <si>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</si>
  <si>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</si>
  <si>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</si>
  <si>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</si>
  <si>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</si>
  <si>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</si>
  <si>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</si>
  <si>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</si>
  <si>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</si>
  <si>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</si>
  <si>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</si>
  <si>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</si>
  <si>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</si>
  <si>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</si>
  <si>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</si>
  <si>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</si>
  <si>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</si>
  <si>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</si>
  <si>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</si>
  <si>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</si>
  <si>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</si>
  <si>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</si>
  <si>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</si>
  <si>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</si>
  <si>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</si>
  <si>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</si>
  <si>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</si>
  <si>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</si>
  <si>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</si>
  <si>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</si>
  <si>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</si>
  <si>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</si>
  <si>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</si>
  <si>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</si>
  <si>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</si>
  <si>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</si>
  <si>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</si>
  <si>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</si>
  <si>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</si>
  <si>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</si>
  <si>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</si>
  <si>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</si>
  <si>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</si>
  <si>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</si>
  <si>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</si>
  <si>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</si>
  <si>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</si>
  <si>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</si>
  <si>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</si>
  <si>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</si>
  <si>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</si>
  <si>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</si>
  <si>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</si>
  <si>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</si>
  <si>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</si>
  <si>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</si>
  <si>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</si>
  <si>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</si>
  <si>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</si>
  <si>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</si>
  <si>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</si>
  <si>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</si>
  <si>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</si>
  <si>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</si>
  <si>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</si>
  <si>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</si>
  <si>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</si>
  <si>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</si>
  <si>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</si>
  <si>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</si>
  <si>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</si>
  <si>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</si>
  <si>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</si>
  <si>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</si>
  <si>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</si>
  <si>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</si>
  <si>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</si>
  <si>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</si>
  <si>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</si>
  <si>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</si>
  <si>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</si>
  <si>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</si>
  <si>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</si>
  <si>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</si>
  <si>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</si>
  <si>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</si>
  <si>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</si>
  <si>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</si>
  <si>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</si>
  <si>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</si>
  <si>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</si>
  <si>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</si>
  <si>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</si>
  <si>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</si>
  <si>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</si>
  <si>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</si>
  <si>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</si>
  <si>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</si>
  <si>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</si>
  <si>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</si>
  <si>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</si>
  <si>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</si>
  <si>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</si>
  <si>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</si>
  <si>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</si>
  <si>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</si>
  <si>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</si>
  <si>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</si>
  <si>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</si>
  <si>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</si>
  <si>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</si>
  <si>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</si>
  <si>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</si>
  <si>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</si>
  <si>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</si>
  <si>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</si>
  <si>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</si>
  <si>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</si>
  <si>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</si>
  <si>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</si>
  <si>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</si>
  <si>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</si>
  <si>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</si>
  <si>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</si>
  <si>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</si>
  <si>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</si>
  <si>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</si>
  <si>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</si>
  <si>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</si>
  <si>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</si>
  <si>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</si>
  <si>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</si>
  <si>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</si>
  <si>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</si>
  <si>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</si>
  <si>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</si>
  <si>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</si>
  <si>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</si>
  <si>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</si>
  <si>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</si>
  <si>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</si>
  <si>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</si>
  <si>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</si>
  <si>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</si>
  <si>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</si>
  <si>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</si>
  <si>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</si>
  <si>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</si>
  <si>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</si>
  <si>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</si>
  <si>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</si>
  <si>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</si>
  <si>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</si>
  <si>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</si>
  <si>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</si>
  <si>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</si>
  <si>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</si>
  <si>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</si>
  <si>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</si>
  <si>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</si>
  <si>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</si>
  <si>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</si>
  <si>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</si>
  <si>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</si>
  <si>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</si>
  <si>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</si>
  <si>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</si>
  <si>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</si>
  <si>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</si>
  <si>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</si>
  <si>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</si>
  <si>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</si>
  <si>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</si>
  <si>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</si>
  <si>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</si>
  <si>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</si>
  <si>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</si>
  <si>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</si>
  <si>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</si>
  <si>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</si>
  <si>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</si>
  <si>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</si>
  <si>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</si>
  <si>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</si>
  <si>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</si>
  <si>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</si>
  <si>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</si>
  <si>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</si>
  <si>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</si>
  <si>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</si>
  <si>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</si>
  <si>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</si>
  <si>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</si>
  <si>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</si>
  <si>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</si>
  <si>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</si>
  <si>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</si>
  <si>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</si>
  <si>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</si>
  <si>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</si>
  <si>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</si>
  <si>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</si>
  <si>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</si>
  <si>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</si>
  <si>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</si>
  <si>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</si>
  <si>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</si>
  <si>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</si>
  <si>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</si>
  <si>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</si>
  <si>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</si>
  <si>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</si>
  <si>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</si>
  <si>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</si>
  <si>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</si>
  <si>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</si>
  <si>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</si>
  <si>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</si>
  <si>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</si>
  <si>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</si>
  <si>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</si>
  <si>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</si>
  <si>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</si>
  <si>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</si>
  <si>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</si>
  <si>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</si>
  <si>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</si>
  <si>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</si>
  <si>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</si>
  <si>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</si>
  <si>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</si>
  <si>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</si>
  <si>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</si>
  <si>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</si>
  <si>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</si>
  <si>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</si>
  <si>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</si>
  <si>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</si>
  <si>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</si>
  <si>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</si>
  <si>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</si>
  <si>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</si>
  <si>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</si>
  <si>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</si>
  <si>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</si>
  <si>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</si>
  <si>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</si>
  <si>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</si>
  <si>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</si>
  <si>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</si>
  <si>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</si>
  <si>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</si>
  <si>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</si>
  <si>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</si>
  <si>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</si>
  <si>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</si>
  <si>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</si>
  <si>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</si>
  <si>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</si>
  <si>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</si>
  <si>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</si>
  <si>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</si>
  <si>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</si>
  <si>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</si>
  <si>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</si>
  <si>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</si>
  <si>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</si>
  <si>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</si>
  <si>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</si>
  <si>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</si>
  <si>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</si>
  <si>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</si>
  <si>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</si>
  <si>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</si>
  <si>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</si>
  <si>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</si>
  <si>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</si>
  <si>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</si>
  <si>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</si>
  <si>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</si>
  <si>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</si>
  <si>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</si>
  <si>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</si>
  <si>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</si>
  <si>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</si>
  <si>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</si>
  <si>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</si>
  <si>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</si>
  <si>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</si>
  <si>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</si>
  <si>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</si>
  <si>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</si>
  <si>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</si>
  <si>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</si>
  <si>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</si>
  <si>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</si>
  <si>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</si>
  <si>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</si>
  <si>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</si>
  <si>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</si>
  <si>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</si>
  <si>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</si>
  <si>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</si>
  <si>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</si>
  <si>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</si>
  <si>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</si>
  <si>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</si>
  <si>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</si>
  <si>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</si>
  <si>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</si>
  <si>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</si>
  <si>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</si>
  <si>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</si>
  <si>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</si>
  <si>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</si>
  <si>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</si>
  <si>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</si>
  <si>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</si>
  <si>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</si>
  <si>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</si>
  <si>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</si>
  <si>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</si>
  <si>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</si>
  <si>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</si>
  <si>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</si>
  <si>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</si>
  <si>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</si>
  <si>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</si>
  <si>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</si>
  <si>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</si>
  <si>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</si>
  <si>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</si>
  <si>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</si>
  <si>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</si>
  <si>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</si>
  <si>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</si>
  <si>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</si>
  <si>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</si>
  <si>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</si>
  <si>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</si>
  <si>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</si>
  <si>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</si>
  <si>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</si>
  <si>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</si>
  <si>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</si>
  <si>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</si>
  <si>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</si>
  <si>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</si>
  <si>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</si>
  <si>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</si>
  <si>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</si>
  <si>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</si>
  <si>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</si>
  <si>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</si>
  <si>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</si>
  <si>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</si>
  <si>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</si>
  <si>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</si>
  <si>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</si>
  <si>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</si>
  <si>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</si>
  <si>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</si>
  <si>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</si>
  <si>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</si>
  <si>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</si>
  <si>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</si>
  <si>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</si>
  <si>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</si>
  <si>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</si>
  <si>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</si>
  <si>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</si>
  <si>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</si>
  <si>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</si>
  <si>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</si>
  <si>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</si>
  <si>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</si>
  <si>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</si>
  <si>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</si>
  <si>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</si>
  <si>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</si>
  <si>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</si>
  <si>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</si>
  <si>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</si>
  <si>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</si>
  <si>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</si>
  <si>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</si>
  <si>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</si>
  <si>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</si>
  <si>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</si>
  <si>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</si>
  <si>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</si>
  <si>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</si>
  <si>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</si>
  <si>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</si>
  <si>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</si>
  <si>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</si>
  <si>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</si>
  <si>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</si>
  <si>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</si>
  <si>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</si>
  <si>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</si>
  <si>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</si>
  <si>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</si>
  <si>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</si>
  <si>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</si>
  <si>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</si>
  <si>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</si>
  <si>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</si>
  <si>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</si>
  <si>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</si>
  <si>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</si>
  <si>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</si>
  <si>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</si>
  <si>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</si>
  <si>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</si>
  <si>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</si>
  <si>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</si>
  <si>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</si>
  <si>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</si>
  <si>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</si>
  <si>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</si>
  <si>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</si>
  <si>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</si>
  <si>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</si>
  <si>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</si>
  <si>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</si>
  <si>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</si>
  <si>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</si>
  <si>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</si>
  <si>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</si>
  <si>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</si>
  <si>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</si>
  <si>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</si>
  <si>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</si>
  <si>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</si>
  <si>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</si>
  <si>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</si>
  <si>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</si>
  <si>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</si>
  <si>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</si>
  <si>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</si>
  <si>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</si>
  <si>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</si>
  <si>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</si>
  <si>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</si>
  <si>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</si>
  <si>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</si>
  <si>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</si>
  <si>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</si>
  <si>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</si>
  <si>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</si>
  <si>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</si>
  <si>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</si>
  <si>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</si>
  <si>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</si>
  <si>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</si>
  <si>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</si>
  <si>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</si>
  <si>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</si>
  <si>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</si>
  <si>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</si>
  <si>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</si>
  <si>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</si>
  <si>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</si>
  <si>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</si>
  <si>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</si>
  <si>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</si>
  <si>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</si>
  <si>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</si>
  <si>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</si>
  <si>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</si>
  <si>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</si>
  <si>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</si>
  <si>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</si>
  <si>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</si>
  <si>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</si>
  <si>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</si>
  <si>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</si>
  <si>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</si>
  <si>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</si>
  <si>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</si>
  <si>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</si>
  <si>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</si>
  <si>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</si>
  <si>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</si>
  <si>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</si>
  <si>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</si>
  <si>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</si>
  <si>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</si>
  <si>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</si>
  <si>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</si>
  <si>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</si>
  <si>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</si>
  <si>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</si>
  <si>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</si>
  <si>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</si>
  <si>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</si>
  <si>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</si>
  <si>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</si>
  <si>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</si>
  <si>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</si>
  <si>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</si>
  <si>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</si>
  <si>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</si>
  <si>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</si>
  <si>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</si>
  <si>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</si>
  <si>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</si>
  <si>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</si>
  <si>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</si>
  <si>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</si>
  <si>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</si>
  <si>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</si>
  <si>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</si>
  <si>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</si>
  <si>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</si>
  <si>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</si>
  <si>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</si>
  <si>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</si>
  <si>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</si>
  <si>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</si>
  <si>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</si>
  <si>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</si>
  <si>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</si>
  <si>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</si>
  <si>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</si>
  <si>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</si>
  <si>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</si>
  <si>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</si>
  <si>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</si>
  <si>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</si>
  <si>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</si>
  <si>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</si>
  <si>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</si>
  <si>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</si>
  <si>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</si>
  <si>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</si>
  <si>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</si>
  <si>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</si>
  <si>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</si>
  <si>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</si>
  <si>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</si>
  <si>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</si>
  <si>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</si>
  <si>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</si>
  <si>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</si>
  <si>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</si>
  <si>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</si>
  <si>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</si>
  <si>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</si>
  <si>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</si>
  <si>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</si>
  <si>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</si>
  <si>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</si>
  <si>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</si>
  <si>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</si>
  <si>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</si>
  <si>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</si>
  <si>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</si>
  <si>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</si>
  <si>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</si>
  <si>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</si>
  <si>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</si>
  <si>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</si>
  <si>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</si>
  <si>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</si>
  <si>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</si>
  <si>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</si>
  <si>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</si>
  <si>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</si>
  <si>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</si>
  <si>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</si>
  <si>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</si>
  <si>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</si>
  <si>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</si>
  <si>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</si>
  <si>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</si>
  <si>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</si>
  <si>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</si>
  <si>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</si>
  <si>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</si>
  <si>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</si>
  <si>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</si>
  <si>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</si>
  <si>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</si>
  <si>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</si>
  <si>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</si>
  <si>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</si>
  <si>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</si>
  <si>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</si>
  <si>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</si>
  <si>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</si>
  <si>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</si>
  <si>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</si>
  <si>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</si>
  <si>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</si>
  <si>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</si>
  <si>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</si>
  <si>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</si>
  <si>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</si>
  <si>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</si>
  <si>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</si>
  <si>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</si>
  <si>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</si>
  <si>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</si>
  <si>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</si>
  <si>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</si>
  <si>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</si>
  <si>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</si>
  <si>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</si>
  <si>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</si>
  <si>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</si>
  <si>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</si>
  <si>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</si>
  <si>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</si>
  <si>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</si>
  <si>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</si>
  <si>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</si>
  <si>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</si>
  <si>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</si>
  <si>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</si>
  <si>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</si>
  <si>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</si>
  <si>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</si>
  <si>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</si>
  <si>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</si>
  <si>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</si>
  <si>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</si>
  <si>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</si>
  <si>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</si>
  <si>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</si>
  <si>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</si>
  <si>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</si>
  <si>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</si>
  <si>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</si>
  <si>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</si>
  <si>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</si>
  <si>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</si>
  <si>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</si>
  <si>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</si>
  <si>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</si>
  <si>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</si>
  <si>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</si>
  <si>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</si>
  <si>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</si>
  <si>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</si>
  <si>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</si>
  <si>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</si>
  <si>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</si>
  <si>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</si>
  <si>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</si>
  <si>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</si>
  <si>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</si>
  <si>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</si>
  <si>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</si>
  <si>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</si>
  <si>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</si>
  <si>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</si>
  <si>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</si>
  <si>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</si>
  <si>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</si>
  <si>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</si>
  <si>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</si>
  <si>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</si>
  <si>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</si>
  <si>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</si>
  <si>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</si>
  <si>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</si>
  <si>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</si>
  <si>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</si>
  <si>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</si>
  <si>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</si>
  <si>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</si>
  <si>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</si>
  <si>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</si>
  <si>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</si>
  <si>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</si>
  <si>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</si>
  <si>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</si>
  <si>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</si>
  <si>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</si>
  <si>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</si>
  <si>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</si>
  <si>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</si>
  <si>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</si>
  <si>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</si>
  <si>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</si>
  <si>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</si>
  <si>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</si>
  <si>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</si>
  <si>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</si>
  <si>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</si>
  <si>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</si>
  <si>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</si>
  <si>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</si>
  <si>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</si>
  <si>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</si>
  <si>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</si>
  <si>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</si>
  <si>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</si>
  <si>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</si>
  <si>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</si>
  <si>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</si>
  <si>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</si>
  <si>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</si>
  <si>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</si>
  <si>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</si>
  <si>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</si>
  <si>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</si>
  <si>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</si>
  <si>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</si>
  <si>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</si>
  <si>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</si>
  <si>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</si>
  <si>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</si>
  <si>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</si>
  <si>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</si>
  <si>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</si>
  <si>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</si>
  <si>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</si>
  <si>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</si>
  <si>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</si>
  <si>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</si>
  <si>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</si>
  <si>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</si>
  <si>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</si>
  <si>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</si>
  <si>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</si>
  <si>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</si>
  <si>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</si>
  <si>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</si>
  <si>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</si>
  <si>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</si>
  <si>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</si>
  <si>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</si>
  <si>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</si>
  <si>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</si>
  <si>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</si>
  <si>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</si>
  <si>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</si>
  <si>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</si>
  <si>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</si>
  <si>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</si>
  <si>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</si>
  <si>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</si>
  <si>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</si>
  <si>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</si>
  <si>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</si>
  <si>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</si>
  <si>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</si>
  <si>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</si>
  <si>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</si>
  <si>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</si>
  <si>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</si>
  <si>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</si>
  <si>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</si>
  <si>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</si>
  <si>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</si>
  <si>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</si>
  <si>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</si>
  <si>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</si>
  <si>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</si>
  <si>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</si>
  <si>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</si>
  <si>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</si>
  <si>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</si>
  <si>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</si>
  <si>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</si>
  <si>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</si>
  <si>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</si>
  <si>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</si>
  <si>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</si>
  <si>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</si>
  <si>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</si>
  <si>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</si>
  <si>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</si>
  <si>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</si>
  <si>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</si>
  <si>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</si>
  <si>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</si>
  <si>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</si>
  <si>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</si>
  <si>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</si>
  <si>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</si>
  <si>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</si>
  <si>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</si>
  <si>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</si>
  <si>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</si>
  <si>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</si>
  <si>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</si>
  <si>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</si>
  <si>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</si>
  <si>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</si>
  <si>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</si>
  <si>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</si>
  <si>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</si>
  <si>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</si>
  <si>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</si>
  <si>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</si>
  <si>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</si>
  <si>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</si>
  <si>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</si>
  <si>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</si>
  <si>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</si>
  <si>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</si>
  <si>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</si>
  <si>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</si>
  <si>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</si>
  <si>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</si>
  <si>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</si>
  <si>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</si>
  <si>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</si>
  <si>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</si>
  <si>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</si>
  <si>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</si>
  <si>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</si>
  <si>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</si>
  <si>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</si>
  <si>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</si>
  <si>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</si>
  <si>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</si>
  <si>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</si>
  <si>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</si>
  <si>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</si>
  <si>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</si>
  <si>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</si>
  <si>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</si>
  <si>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</si>
  <si>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</si>
  <si>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</si>
  <si>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</si>
  <si>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</si>
  <si>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</si>
  <si>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</si>
  <si>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</si>
  <si>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</si>
  <si>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</si>
  <si>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</si>
  <si>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</si>
  <si>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</si>
  <si>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</si>
  <si>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</si>
  <si>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</si>
  <si>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</si>
  <si>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</si>
  <si>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</si>
  <si>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</si>
  <si>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</si>
  <si>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</si>
  <si>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</si>
  <si>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</si>
  <si>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</si>
  <si>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</si>
  <si>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</si>
  <si>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</si>
  <si>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</si>
  <si>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</si>
  <si>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</si>
  <si>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</si>
  <si>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</si>
  <si>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</si>
  <si>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</si>
  <si>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</si>
  <si>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</si>
  <si>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</si>
  <si>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</si>
  <si>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</si>
  <si>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</si>
  <si>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</si>
  <si>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</si>
  <si>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</si>
  <si>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</si>
  <si>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</si>
  <si>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</si>
  <si>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</si>
  <si>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</si>
  <si>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</si>
  <si>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</si>
  <si>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</si>
  <si>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</si>
  <si>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</si>
  <si>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</si>
  <si>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</si>
  <si>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</si>
  <si>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</si>
  <si>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</si>
  <si>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</si>
  <si>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</si>
  <si>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</si>
  <si>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</si>
  <si>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</si>
  <si>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</si>
  <si>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</si>
  <si>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</si>
  <si>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</si>
  <si>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</si>
  <si>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</si>
  <si>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</si>
  <si>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</si>
  <si>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</si>
  <si>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</si>
  <si>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</si>
  <si>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</si>
  <si>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</si>
  <si>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</si>
  <si>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</si>
  <si>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</si>
  <si>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</si>
  <si>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</si>
  <si>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</si>
  <si>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</si>
  <si>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</si>
  <si>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</si>
  <si>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</si>
  <si>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</si>
  <si>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</si>
  <si>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</si>
  <si>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</si>
  <si>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</si>
  <si>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</si>
  <si>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</si>
  <si>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</si>
  <si>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</si>
  <si>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</si>
  <si>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</si>
  <si>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</si>
  <si>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</si>
  <si>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</si>
  <si>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</si>
  <si>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</si>
  <si>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</si>
  <si>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</si>
  <si>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</si>
  <si>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</si>
  <si>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</si>
  <si>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</si>
  <si>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</si>
  <si>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</si>
  <si>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</si>
  <si>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</si>
  <si>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</si>
  <si>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</si>
  <si>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</si>
  <si>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</si>
  <si>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</si>
  <si>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</si>
  <si>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</si>
  <si>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</si>
  <si>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</si>
  <si>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</si>
  <si>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</si>
  <si>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</si>
  <si>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</si>
  <si>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</si>
  <si>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</si>
  <si>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</si>
  <si>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</si>
  <si>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</si>
  <si>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</si>
  <si>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</si>
  <si>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</si>
  <si>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</si>
  <si>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</si>
  <si>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</si>
  <si>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</si>
  <si>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</si>
  <si>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</si>
  <si>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</si>
  <si>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</si>
  <si>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</si>
  <si>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</si>
  <si>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</si>
  <si>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</si>
  <si>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</si>
  <si>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</si>
  <si>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</si>
  <si>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</si>
  <si>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</si>
  <si>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</si>
  <si>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</si>
  <si>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</si>
  <si>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</si>
  <si>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</si>
  <si>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</si>
  <si>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</si>
  <si>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</si>
  <si>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</si>
  <si>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</si>
  <si>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</si>
  <si>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</si>
  <si>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</si>
  <si>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</si>
  <si>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</si>
  <si>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</si>
  <si>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</si>
  <si>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</si>
  <si>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</si>
  <si>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</si>
  <si>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</si>
  <si>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</si>
  <si>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</si>
  <si>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</si>
  <si>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</si>
  <si>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</si>
  <si>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</si>
  <si>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</si>
  <si>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</si>
  <si>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</si>
  <si>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</si>
  <si>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</si>
  <si>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</si>
  <si>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</si>
  <si>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</si>
  <si>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</si>
  <si>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</si>
  <si>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</si>
  <si>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</si>
  <si>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</si>
  <si>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</si>
  <si>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</si>
  <si>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</si>
  <si>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</si>
  <si>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</si>
  <si>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</si>
  <si>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</si>
  <si>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</si>
  <si>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</si>
  <si>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</si>
  <si>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</si>
  <si>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</si>
  <si>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</si>
  <si>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</si>
  <si>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</si>
  <si>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</si>
  <si>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</si>
  <si>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</si>
  <si>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</si>
  <si>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</si>
  <si>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</si>
  <si>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</si>
  <si>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</si>
  <si>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</si>
  <si>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</si>
  <si>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</si>
  <si>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</si>
  <si>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</si>
  <si>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</si>
  <si>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</si>
  <si>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</si>
  <si>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</si>
  <si>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</si>
  <si>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</si>
  <si>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</si>
  <si>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</si>
  <si>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</si>
  <si>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</si>
  <si>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</si>
  <si>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</si>
  <si>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</si>
  <si>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</si>
  <si>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</si>
  <si>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</si>
  <si>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</si>
  <si>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</si>
  <si>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</si>
  <si>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</si>
  <si>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</si>
  <si>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</si>
  <si>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</si>
  <si>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</si>
  <si>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</si>
  <si>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</si>
  <si>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</si>
  <si>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</si>
  <si>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</si>
  <si>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</si>
  <si>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</si>
  <si>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</si>
  <si>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</si>
  <si>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</si>
  <si>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</si>
  <si>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</si>
  <si>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</si>
  <si>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</si>
  <si>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</si>
  <si>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</si>
  <si>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</si>
  <si>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</si>
  <si>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</si>
  <si>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</si>
  <si>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</si>
  <si>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</si>
  <si>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</si>
  <si>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</si>
  <si>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</si>
  <si>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</si>
  <si>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</si>
  <si>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</si>
  <si>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</si>
  <si>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</si>
  <si>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</si>
  <si>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</si>
  <si>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</si>
  <si>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</si>
  <si>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</si>
  <si>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</si>
  <si>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</si>
  <si>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</si>
  <si>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</si>
  <si>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</si>
  <si>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</si>
  <si>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</si>
  <si>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</si>
  <si>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</si>
  <si>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</si>
  <si>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</si>
  <si>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</si>
  <si>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</si>
  <si>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</si>
  <si>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</si>
  <si>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</si>
  <si>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</si>
  <si>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</si>
  <si>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</si>
  <si>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</si>
  <si>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</si>
  <si>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</si>
  <si>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</si>
  <si>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</si>
  <si>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</si>
  <si>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</si>
  <si>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</si>
  <si>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</si>
  <si>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</si>
  <si>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</si>
  <si>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</si>
  <si>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</si>
  <si>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</si>
  <si>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</si>
  <si>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</si>
  <si>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</si>
  <si>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</si>
  <si>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</si>
  <si>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</si>
  <si>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</si>
  <si>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</si>
  <si>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</si>
  <si>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</si>
  <si>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</si>
  <si>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</si>
  <si>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</si>
  <si>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</si>
  <si>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</si>
  <si>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</si>
  <si>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</si>
  <si>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</si>
  <si>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</si>
  <si>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</si>
  <si>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</si>
  <si>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</si>
  <si>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</si>
  <si>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</si>
  <si>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</si>
  <si>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</si>
  <si>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</si>
  <si>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</si>
  <si>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</si>
  <si>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</si>
  <si>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</si>
  <si>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</si>
  <si>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</si>
  <si>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</si>
  <si>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</si>
  <si>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</si>
  <si>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</si>
  <si>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</si>
  <si>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</si>
  <si>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</si>
  <si>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</si>
  <si>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</si>
  <si>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</si>
  <si>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</si>
  <si>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</si>
  <si>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</si>
  <si>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</si>
  <si>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</si>
  <si>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</si>
  <si>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</si>
  <si>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</si>
  <si>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</si>
  <si>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</si>
  <si>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</si>
  <si>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</si>
  <si>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</si>
  <si>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</si>
  <si>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</si>
  <si>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</si>
  <si>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</si>
  <si>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</si>
  <si>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</si>
  <si>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</si>
  <si>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</si>
  <si>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</si>
  <si>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</si>
  <si>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</si>
  <si>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</si>
  <si>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</si>
  <si>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</si>
  <si>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</si>
  <si>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</si>
  <si>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</si>
  <si>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</si>
  <si>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</si>
  <si>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</si>
  <si>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</si>
  <si>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</si>
  <si>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</si>
  <si>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</si>
  <si>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</si>
  <si>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</si>
  <si>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</si>
  <si>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</si>
  <si>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</si>
  <si>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</si>
  <si>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</si>
  <si>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</si>
  <si>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</si>
  <si>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</si>
  <si>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</si>
  <si>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</si>
  <si>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</si>
  <si>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</si>
  <si>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</si>
  <si>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</si>
  <si>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</si>
  <si>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</si>
  <si>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</si>
  <si>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</si>
  <si>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</si>
  <si>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</si>
  <si>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</si>
  <si>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</si>
  <si>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</si>
  <si>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</si>
  <si>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</si>
  <si>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</si>
  <si>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</si>
  <si>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</si>
  <si>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</si>
  <si>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</si>
  <si>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</si>
  <si>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</si>
  <si>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</si>
  <si>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</si>
  <si>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</si>
  <si>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</si>
  <si>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</si>
  <si>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</si>
  <si>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</si>
  <si>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</si>
  <si>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</si>
  <si>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</si>
  <si>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</si>
  <si>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</si>
  <si>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</si>
  <si>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</si>
  <si>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</si>
  <si>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</si>
  <si>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</si>
  <si>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</si>
  <si>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</si>
  <si>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</si>
  <si>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</si>
  <si>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</si>
  <si>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</si>
  <si>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</si>
  <si>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</si>
  <si>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</si>
  <si>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</si>
  <si>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</si>
  <si>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</si>
  <si>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</si>
  <si>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</si>
  <si>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</si>
  <si>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</si>
  <si>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</si>
  <si>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</si>
  <si>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</si>
  <si>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</si>
  <si>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</si>
  <si>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</si>
  <si>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</si>
  <si>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</si>
  <si>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</si>
  <si>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</si>
  <si>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</si>
  <si>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</si>
  <si>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</si>
  <si>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</si>
  <si>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</si>
  <si>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</si>
  <si>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</si>
  <si>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</si>
  <si>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</si>
  <si>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</si>
  <si>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</si>
  <si>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</si>
  <si>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</si>
  <si>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</si>
  <si>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</si>
  <si>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</si>
  <si>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</si>
  <si>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</si>
  <si>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</si>
  <si>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</si>
  <si>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</si>
  <si>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</si>
  <si>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</si>
  <si>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</si>
  <si>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</si>
  <si>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</si>
  <si>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</si>
  <si>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</si>
  <si>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</si>
  <si>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</si>
  <si>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</si>
  <si>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</si>
  <si>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</si>
  <si>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</si>
  <si>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</si>
  <si>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</si>
  <si>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</si>
  <si>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</si>
  <si>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</si>
  <si>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</si>
  <si>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</si>
  <si>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</si>
  <si>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</si>
  <si>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</si>
  <si>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</si>
  <si>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</si>
  <si>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</si>
  <si>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</si>
  <si>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</si>
  <si>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</si>
  <si>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</si>
  <si>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</si>
  <si>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</si>
  <si>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</si>
  <si>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</si>
  <si>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</si>
  <si>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</si>
  <si>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</si>
  <si>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</si>
  <si>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</si>
  <si>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</si>
  <si>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</si>
  <si>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</si>
  <si>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</si>
  <si>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</si>
  <si>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</si>
  <si>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</si>
  <si>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</si>
  <si>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</si>
  <si>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</si>
  <si>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</si>
  <si>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</si>
  <si>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</si>
  <si>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</si>
  <si>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</si>
  <si>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</si>
  <si>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</si>
  <si>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</si>
  <si>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</si>
  <si>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</si>
  <si>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</si>
  <si>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</si>
  <si>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</si>
  <si>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</si>
  <si>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</si>
  <si>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</si>
  <si>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</si>
  <si>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</si>
  <si>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</si>
  <si>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</si>
  <si>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</si>
  <si>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</si>
  <si>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</si>
  <si>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</si>
  <si>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</si>
  <si>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</si>
  <si>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</si>
  <si>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</si>
  <si>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</si>
  <si>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</si>
  <si>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</si>
  <si>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</si>
  <si>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</si>
  <si>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</si>
  <si>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</si>
  <si>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</si>
  <si>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</si>
  <si>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</si>
  <si>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</si>
  <si>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</si>
  <si>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</si>
  <si>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</si>
  <si>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</si>
  <si>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</si>
  <si>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</si>
  <si>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</si>
  <si>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</si>
  <si>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</si>
  <si>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</si>
  <si>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</si>
  <si>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</si>
  <si>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</si>
  <si>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</si>
  <si>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</si>
  <si>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</si>
  <si>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</si>
  <si>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</si>
  <si>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</si>
  <si>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</si>
  <si>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</si>
  <si>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</si>
  <si>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</si>
  <si>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</si>
  <si>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</si>
  <si>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</si>
  <si>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</si>
  <si>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</si>
  <si>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</si>
  <si>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</si>
  <si>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</si>
  <si>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</si>
  <si>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</si>
  <si>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</si>
  <si>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</si>
  <si>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</si>
  <si>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</si>
  <si>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</si>
  <si>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</si>
  <si>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</si>
  <si>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</si>
  <si>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</si>
  <si>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</si>
  <si>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</si>
  <si>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</si>
  <si>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</si>
  <si>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</si>
  <si>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</si>
  <si>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</si>
  <si>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</si>
  <si>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</si>
  <si>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</si>
  <si>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</si>
  <si>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</si>
  <si>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</si>
  <si>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</si>
  <si>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</si>
  <si>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</si>
  <si>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</si>
  <si>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</si>
  <si>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</si>
  <si>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</si>
  <si>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</si>
  <si>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</si>
  <si>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</si>
  <si>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</si>
  <si>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</si>
  <si>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</si>
  <si>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</si>
  <si>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</si>
  <si>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</si>
  <si>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</si>
  <si>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</si>
  <si>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</si>
  <si>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</si>
  <si>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</si>
  <si>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</si>
  <si>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</si>
  <si>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</si>
  <si>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</si>
  <si>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</si>
  <si>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</si>
  <si>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</si>
  <si>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</si>
  <si>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</si>
  <si>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</si>
  <si>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</si>
  <si>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</si>
  <si>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</si>
  <si>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</si>
  <si>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</si>
  <si>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</si>
  <si>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</si>
  <si>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</si>
  <si>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</si>
  <si>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</si>
  <si>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</si>
  <si>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</si>
  <si>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</si>
  <si>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</si>
  <si>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</si>
  <si>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</si>
  <si>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</si>
  <si>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</si>
  <si>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</si>
  <si>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</si>
  <si>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</si>
  <si>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</si>
  <si>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</si>
  <si>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</si>
  <si>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</si>
  <si>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</si>
  <si>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</si>
  <si>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</si>
  <si>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</si>
  <si>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</si>
  <si>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</si>
  <si>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</si>
  <si>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</si>
  <si>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</si>
  <si>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</si>
  <si>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</si>
  <si>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</si>
  <si>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</si>
  <si>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</si>
  <si>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</si>
  <si>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</si>
  <si>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</si>
  <si>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</si>
  <si>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</si>
  <si>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</si>
  <si>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</si>
  <si>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</si>
  <si>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</si>
  <si>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</si>
  <si>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</si>
  <si>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</si>
  <si>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</si>
  <si>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</si>
  <si>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</si>
  <si>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</si>
  <si>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</si>
  <si>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</si>
  <si>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</si>
  <si>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</si>
  <si>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</si>
  <si>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</si>
  <si>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</si>
  <si>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</si>
  <si>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</si>
  <si>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</si>
  <si>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</si>
  <si>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</si>
  <si>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</si>
  <si>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</si>
  <si>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</si>
  <si>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</si>
  <si>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</si>
  <si>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</si>
  <si>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</si>
  <si>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</si>
  <si>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</si>
  <si>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</si>
  <si>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</si>
  <si>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</si>
  <si>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</si>
  <si>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</si>
  <si>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</si>
  <si>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</si>
  <si>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</si>
  <si>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</si>
  <si>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</si>
  <si>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</si>
  <si>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</si>
  <si>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</si>
  <si>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</si>
  <si>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</si>
  <si>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</si>
  <si>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</si>
  <si>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</si>
  <si>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</si>
  <si>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</si>
  <si>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</si>
  <si>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</si>
  <si>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</si>
  <si>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</si>
  <si>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</si>
  <si>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</si>
  <si>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</si>
  <si>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</si>
  <si>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</si>
  <si>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</si>
  <si>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</si>
  <si>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</si>
  <si>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</si>
  <si>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</si>
  <si>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</si>
  <si>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</si>
  <si>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</si>
  <si>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</si>
  <si>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</si>
  <si>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</si>
  <si>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</si>
  <si>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</si>
  <si>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</si>
  <si>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</si>
  <si>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</si>
  <si>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</si>
  <si>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</si>
  <si>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</si>
  <si>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</si>
  <si>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</si>
  <si>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</si>
  <si>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</si>
  <si>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</si>
  <si>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</si>
  <si>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</si>
  <si>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</si>
  <si>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</si>
  <si>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</si>
  <si>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</si>
  <si>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</si>
  <si>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</si>
  <si>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</si>
  <si>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</si>
  <si>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</si>
  <si>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</si>
  <si>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</si>
  <si>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</si>
  <si>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</si>
  <si>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</si>
  <si>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</si>
  <si>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</si>
  <si>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</si>
  <si>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</si>
  <si>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</si>
  <si>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</si>
  <si>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</si>
  <si>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</si>
  <si>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</si>
  <si>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</si>
  <si>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</si>
  <si>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</si>
  <si>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</si>
  <si>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</si>
  <si>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</si>
  <si>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</si>
  <si>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</si>
  <si>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</si>
  <si>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</si>
  <si>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</si>
  <si>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</si>
  <si>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</si>
  <si>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</si>
  <si>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</si>
  <si>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</si>
  <si>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</si>
  <si>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</si>
  <si>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</si>
  <si>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</si>
  <si>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</si>
  <si>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</si>
  <si>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</si>
  <si>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</si>
  <si>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</si>
  <si>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</si>
  <si>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</si>
  <si>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</si>
  <si>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</si>
  <si>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</si>
  <si>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</si>
  <si>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</si>
  <si>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</si>
  <si>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</si>
  <si>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</si>
  <si>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</si>
  <si>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</si>
  <si>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</si>
  <si>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</si>
  <si>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</si>
  <si>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</si>
  <si>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</si>
  <si>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</si>
  <si>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</si>
  <si>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</si>
  <si>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</si>
  <si>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</si>
  <si>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</si>
  <si>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</si>
  <si>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</si>
  <si>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</si>
  <si>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</si>
  <si>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</si>
  <si>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</si>
  <si>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</si>
  <si>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</si>
  <si>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</si>
  <si>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</si>
  <si>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</si>
  <si>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</si>
  <si>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</si>
  <si>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</si>
  <si>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</si>
  <si>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</si>
  <si>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</si>
  <si>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</si>
  <si>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</si>
  <si>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</si>
  <si>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</si>
  <si>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</si>
  <si>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</si>
  <si>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</si>
  <si>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</si>
  <si>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</si>
  <si>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</si>
  <si>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</si>
  <si>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</si>
  <si>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</si>
  <si>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</si>
  <si>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</si>
  <si>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</si>
  <si>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</si>
  <si>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</si>
  <si>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</si>
  <si>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</si>
  <si>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</si>
  <si>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</si>
  <si>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</si>
  <si>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</si>
  <si>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</si>
  <si>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</si>
  <si>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</si>
  <si>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</si>
  <si>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</si>
  <si>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</si>
  <si>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</si>
  <si>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</si>
  <si>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</si>
  <si>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</si>
  <si>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</si>
  <si>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</si>
  <si>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</si>
  <si>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</si>
  <si>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</si>
  <si>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</si>
  <si>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</si>
  <si>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</si>
  <si>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</si>
  <si>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</si>
  <si>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</si>
  <si>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</si>
  <si>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</si>
  <si>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</si>
  <si>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</si>
  <si>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</si>
  <si>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</si>
  <si>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</si>
  <si>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</si>
  <si>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</si>
  <si>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</si>
  <si>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</si>
  <si>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</si>
  <si>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</si>
  <si>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</si>
  <si>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</si>
  <si>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</si>
  <si>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</si>
  <si>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</si>
  <si>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</si>
  <si>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</si>
  <si>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</si>
  <si>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</si>
  <si>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</si>
  <si>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</si>
  <si>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</si>
  <si>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</si>
  <si>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</si>
  <si>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</si>
  <si>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</si>
  <si>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</si>
  <si>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</si>
  <si>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</si>
  <si>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</si>
  <si>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</si>
  <si>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</si>
  <si>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</si>
  <si>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</si>
  <si>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</si>
  <si>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</si>
  <si>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</si>
  <si>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</si>
  <si>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</si>
  <si>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</si>
  <si>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</si>
  <si>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</si>
  <si>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</si>
  <si>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</si>
  <si>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</si>
  <si>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</si>
  <si>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</si>
  <si>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</si>
  <si>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</si>
  <si>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</si>
  <si>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</si>
  <si>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</si>
  <si>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</si>
  <si>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</si>
  <si>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</si>
  <si>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</si>
  <si>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</si>
  <si>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</si>
  <si>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</si>
  <si>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</si>
  <si>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</si>
  <si>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</si>
  <si>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</si>
  <si>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</si>
  <si>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</si>
  <si>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</si>
  <si>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</si>
  <si>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</si>
  <si>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</si>
  <si>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</si>
  <si>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</si>
  <si>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</si>
  <si>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</si>
  <si>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</si>
  <si>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</si>
  <si>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</si>
  <si>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</si>
  <si>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</si>
  <si>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</si>
  <si>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</si>
  <si>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</si>
  <si>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</si>
  <si>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</si>
  <si>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</si>
  <si>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</si>
  <si>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</si>
  <si>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</si>
  <si>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</si>
  <si>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</si>
  <si>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</si>
  <si>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</si>
  <si>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</si>
  <si>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</si>
  <si>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</si>
  <si>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</si>
  <si>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</si>
  <si>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</si>
  <si>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</si>
  <si>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</si>
  <si>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</si>
  <si>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</si>
  <si>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</si>
  <si>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</si>
  <si>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</si>
  <si>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</si>
  <si>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</si>
  <si>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</si>
  <si>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</si>
  <si>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</si>
  <si>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</si>
  <si>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</si>
  <si>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</si>
  <si>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</si>
  <si>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</si>
  <si>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</si>
  <si>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</si>
  <si>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</si>
  <si>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</si>
  <si>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</si>
  <si>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</si>
  <si>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</si>
  <si>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</si>
  <si>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</si>
  <si>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</si>
  <si>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</si>
  <si>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</si>
  <si>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</si>
  <si>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</si>
  <si>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</si>
  <si>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</si>
  <si>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</si>
  <si>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</si>
  <si>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</si>
  <si>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</si>
  <si>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</si>
  <si>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</si>
  <si>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</si>
  <si>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</si>
  <si>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</si>
  <si>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</si>
  <si>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</si>
  <si>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</si>
  <si>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</si>
  <si>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</si>
  <si>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</si>
  <si>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</si>
  <si>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</si>
  <si>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</si>
  <si>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</si>
  <si>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</si>
  <si>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</si>
  <si>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</si>
  <si>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</si>
  <si>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</si>
  <si>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</si>
  <si>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</si>
  <si>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</si>
  <si>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</si>
  <si>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</si>
  <si>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</si>
  <si>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</si>
  <si>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</si>
  <si>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</si>
  <si>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</si>
  <si>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</si>
  <si>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</si>
  <si>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</si>
  <si>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</si>
  <si>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</si>
  <si>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</si>
  <si>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</si>
  <si>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</si>
  <si>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</si>
  <si>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</si>
  <si>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</si>
  <si>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</si>
  <si>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</si>
  <si>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</si>
  <si>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</si>
  <si>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</si>
  <si>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</si>
  <si>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</si>
  <si>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</si>
  <si>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</si>
  <si>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</si>
  <si>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</si>
  <si>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</si>
  <si>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</si>
  <si>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</si>
  <si>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</si>
  <si>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</si>
  <si>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</si>
  <si>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</si>
  <si>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</si>
  <si>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</si>
  <si>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</si>
  <si>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</si>
  <si>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</si>
  <si>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</si>
  <si>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</si>
  <si>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</si>
  <si>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</si>
  <si>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</si>
  <si>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</si>
  <si>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</si>
  <si>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</si>
  <si>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</si>
  <si>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</si>
  <si>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</si>
  <si>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</si>
  <si>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</si>
  <si>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</si>
  <si>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</si>
  <si>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</si>
  <si>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</si>
  <si>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</si>
  <si>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</si>
  <si>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</si>
  <si>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</si>
  <si>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</si>
  <si>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</si>
  <si>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</si>
  <si>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</si>
  <si>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</si>
  <si>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</si>
  <si>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</si>
  <si>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</si>
  <si>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</si>
  <si>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</si>
  <si>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</si>
  <si>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</si>
  <si>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</si>
  <si>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</si>
  <si>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</si>
  <si>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</si>
  <si>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</si>
  <si>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</si>
  <si>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</si>
  <si>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</si>
  <si>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</si>
  <si>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</si>
  <si>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</si>
  <si>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</si>
  <si>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</si>
  <si>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</si>
  <si>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</si>
  <si>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</si>
  <si>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</si>
  <si>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</si>
  <si>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</si>
  <si>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</si>
  <si>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</si>
  <si>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</si>
  <si>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</si>
  <si>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</si>
  <si>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</si>
  <si>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</si>
  <si>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</si>
  <si>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</si>
  <si>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</si>
  <si>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</si>
  <si>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</si>
  <si>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</si>
  <si>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</si>
  <si>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</si>
  <si>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</si>
  <si>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</si>
  <si>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</si>
  <si>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</si>
  <si>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</si>
  <si>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</si>
  <si>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</si>
  <si>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</si>
  <si>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</si>
  <si>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</si>
  <si>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</si>
  <si>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</si>
  <si>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</si>
  <si>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</si>
  <si>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</si>
  <si>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</si>
  <si>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</si>
  <si>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</si>
  <si>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</si>
  <si>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</si>
  <si>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</si>
  <si>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</si>
  <si>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</si>
  <si>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</si>
  <si>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</si>
  <si>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</si>
  <si>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</si>
  <si>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</si>
  <si>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</si>
  <si>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</si>
  <si>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</si>
  <si>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</si>
  <si>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</si>
  <si>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</si>
  <si>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</si>
  <si>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</si>
  <si>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</si>
  <si>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</si>
  <si>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</si>
  <si>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</si>
  <si>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</si>
  <si>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</si>
  <si>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</si>
  <si>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</si>
  <si>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</si>
  <si>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</si>
  <si>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</si>
  <si>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</si>
  <si>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</si>
  <si>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</si>
  <si>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</si>
  <si>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</si>
  <si>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</si>
  <si>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</si>
  <si>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</si>
  <si>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</si>
  <si>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</si>
  <si>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</si>
  <si>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</si>
  <si>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</si>
  <si>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</si>
  <si>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</si>
  <si>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</si>
  <si>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</si>
  <si>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</si>
  <si>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</si>
  <si>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</si>
  <si>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</si>
  <si>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</si>
  <si>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</si>
  <si>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</si>
  <si>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</si>
  <si>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</si>
  <si>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</si>
  <si>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</si>
  <si>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</si>
  <si>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</si>
  <si>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</si>
  <si>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</si>
  <si>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</si>
  <si>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</si>
  <si>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</si>
  <si>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</si>
  <si>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</si>
  <si>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</si>
  <si>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</si>
  <si>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</si>
  <si>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</si>
  <si>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</si>
  <si>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</si>
  <si>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</si>
  <si>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</si>
  <si>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</si>
  <si>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</si>
  <si>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</si>
  <si>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</si>
  <si>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</si>
  <si>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</si>
  <si>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</si>
  <si>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</si>
  <si>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</si>
  <si>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</si>
  <si>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</si>
  <si>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</si>
  <si>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</si>
  <si>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</si>
  <si>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</si>
  <si>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</si>
  <si>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</si>
  <si>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</si>
  <si>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</si>
  <si>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</si>
  <si>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</si>
  <si>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</si>
  <si>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</si>
  <si>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</si>
  <si>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</si>
  <si>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</si>
  <si>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</si>
  <si>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</si>
  <si>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</si>
  <si>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</si>
  <si>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</si>
  <si>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</si>
  <si>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</si>
  <si>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</si>
  <si>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</si>
  <si>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</si>
  <si>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</si>
  <si>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</si>
  <si>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</si>
  <si>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</si>
  <si>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</si>
  <si>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</si>
  <si>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</si>
  <si>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</si>
  <si>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</si>
  <si>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</si>
  <si>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</si>
  <si>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</si>
  <si>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</si>
  <si>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</si>
  <si>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</si>
  <si>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</si>
  <si>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</si>
  <si>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</si>
  <si>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</si>
  <si>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</si>
  <si>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</si>
  <si>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</si>
  <si>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</si>
  <si>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</si>
  <si>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</si>
  <si>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</si>
  <si>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</si>
  <si>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</si>
  <si>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</si>
  <si>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</si>
  <si>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</si>
  <si>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</si>
  <si>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</si>
  <si>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</si>
  <si>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</si>
  <si>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</si>
  <si>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</si>
  <si>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</si>
  <si>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</si>
  <si>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</si>
  <si>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</si>
  <si>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</si>
  <si>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</si>
  <si>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</si>
  <si>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</si>
  <si>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</si>
  <si>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</si>
  <si>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</si>
  <si>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</si>
  <si>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</si>
  <si>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</si>
  <si>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</si>
  <si>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</si>
  <si>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</si>
  <si>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</si>
  <si>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</si>
  <si>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</si>
  <si>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</si>
  <si>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</si>
  <si>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</si>
  <si>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</si>
  <si>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</si>
  <si>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</si>
  <si>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</si>
  <si>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</si>
  <si>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</si>
  <si>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</si>
  <si>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</si>
  <si>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</si>
  <si>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</si>
  <si>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</si>
  <si>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</si>
  <si>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</si>
  <si>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</si>
  <si>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</si>
  <si>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</si>
  <si>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</si>
  <si>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</si>
  <si>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</si>
  <si>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</si>
  <si>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</si>
  <si>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</si>
  <si>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</si>
  <si>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</si>
  <si>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</si>
  <si>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</si>
  <si>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</si>
  <si>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</si>
  <si>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</si>
  <si>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</si>
  <si>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</si>
  <si>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</si>
  <si>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</si>
  <si>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</si>
  <si>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</si>
  <si>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</si>
  <si>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</si>
  <si>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</si>
  <si>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</si>
  <si>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</si>
  <si>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</si>
  <si>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</si>
  <si>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</si>
  <si>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</si>
  <si>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</si>
  <si>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</si>
  <si>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</si>
  <si>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</si>
  <si>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</si>
  <si>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</si>
  <si>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</si>
  <si>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</si>
  <si>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</si>
  <si>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</si>
  <si>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</si>
  <si>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</si>
  <si>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</si>
  <si>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</si>
  <si>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</si>
  <si>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</si>
  <si>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</si>
  <si>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</si>
  <si>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</si>
  <si>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</si>
  <si>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</si>
  <si>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</si>
  <si>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</si>
  <si>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</si>
  <si>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</si>
  <si>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</si>
  <si>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</si>
  <si>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</si>
  <si>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</si>
  <si>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</si>
  <si>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</si>
  <si>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</si>
  <si>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</si>
  <si>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</si>
  <si>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</si>
  <si>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</si>
  <si>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</si>
  <si>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</si>
  <si>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</si>
  <si>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</si>
  <si>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</si>
  <si>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</si>
  <si>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</si>
  <si>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</si>
  <si>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</si>
  <si>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</si>
  <si>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</si>
  <si>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</si>
  <si>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</si>
  <si>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</si>
  <si>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</si>
  <si>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</si>
  <si>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</si>
  <si>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</si>
  <si>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</si>
  <si>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</si>
  <si>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</si>
  <si>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</si>
  <si>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</si>
  <si>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</si>
  <si>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</si>
  <si>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</si>
  <si>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</si>
  <si>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</si>
  <si>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</si>
  <si>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</si>
  <si>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</si>
  <si>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</si>
  <si>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</si>
  <si>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</si>
  <si>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</si>
  <si>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</si>
  <si>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</si>
  <si>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</si>
  <si>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</si>
  <si>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</si>
  <si>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</si>
  <si>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</si>
  <si>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</si>
  <si>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</si>
  <si>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</si>
  <si>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</si>
  <si>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</si>
  <si>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</si>
  <si>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</si>
  <si>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</si>
  <si>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</si>
  <si>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</si>
  <si>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</si>
  <si>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</si>
  <si>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</si>
  <si>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</si>
  <si>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</si>
  <si>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</si>
  <si>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</si>
  <si>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</si>
  <si>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</si>
  <si>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</si>
  <si>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</si>
  <si>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</si>
  <si>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</si>
  <si>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</si>
  <si>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</si>
  <si>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</si>
  <si>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</si>
  <si>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</si>
  <si>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</si>
  <si>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</si>
  <si>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</si>
  <si>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</si>
  <si>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</si>
  <si>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</si>
  <si>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</si>
  <si>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</si>
  <si>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</si>
  <si>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</si>
  <si>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</si>
  <si>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</si>
  <si>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</si>
  <si>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</si>
  <si>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</si>
  <si>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</si>
  <si>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</si>
  <si>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</si>
  <si>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</si>
  <si>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</si>
  <si>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</si>
  <si>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</si>
  <si>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</si>
  <si>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</si>
  <si>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</si>
  <si>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</si>
  <si>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</si>
  <si>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</si>
  <si>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</si>
  <si>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</si>
  <si>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</si>
  <si>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</si>
  <si>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</si>
  <si>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</si>
  <si>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</si>
  <si>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</si>
  <si>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</si>
  <si>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</si>
  <si>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</si>
  <si>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</si>
  <si>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</si>
  <si>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</si>
  <si>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</si>
  <si>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</si>
  <si>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</si>
  <si>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</si>
  <si>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</si>
  <si>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</si>
  <si>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</si>
  <si>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</si>
  <si>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</si>
  <si>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</si>
  <si>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</si>
  <si>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</si>
  <si>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</si>
  <si>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</si>
  <si>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</si>
  <si>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</si>
  <si>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</si>
  <si>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</si>
  <si>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</si>
  <si>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</si>
  <si>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</si>
  <si>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</si>
  <si>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</si>
  <si>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</si>
  <si>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</si>
  <si>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</si>
  <si>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</si>
  <si>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</si>
  <si>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</si>
  <si>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</si>
  <si>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</si>
  <si>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</si>
  <si>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</si>
  <si>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</si>
  <si>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</si>
  <si>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</si>
  <si>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</si>
  <si>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</si>
  <si>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</si>
  <si>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</si>
  <si>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</si>
  <si>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</si>
  <si>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</si>
  <si>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</si>
  <si>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</si>
  <si>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</si>
  <si>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</si>
  <si>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</si>
  <si>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</si>
  <si>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</si>
  <si>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</si>
  <si>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</si>
  <si>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</si>
  <si>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</si>
  <si>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</si>
  <si>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</si>
  <si>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</si>
  <si>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</si>
  <si>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</si>
  <si>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</si>
  <si>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</si>
  <si>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</si>
  <si>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</si>
  <si>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</si>
  <si>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</si>
  <si>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</si>
  <si>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</si>
  <si>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</si>
  <si>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</si>
  <si>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</si>
  <si>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</si>
  <si>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</si>
  <si>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</si>
  <si>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</si>
  <si>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</si>
  <si>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</si>
  <si>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</si>
  <si>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</si>
  <si>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</si>
  <si>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</si>
  <si>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</si>
  <si>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</si>
  <si>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</si>
  <si>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</si>
  <si>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</si>
  <si>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</si>
  <si>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</si>
  <si>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</si>
  <si>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</si>
  <si>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</si>
  <si>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</si>
  <si>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</si>
  <si>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</si>
  <si>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</si>
  <si>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</si>
  <si>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</si>
  <si>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</si>
  <si>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</si>
  <si>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</si>
  <si>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</si>
  <si>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</si>
  <si>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</si>
  <si>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</si>
  <si>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</si>
  <si>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</si>
  <si>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</si>
  <si>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</si>
  <si>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</si>
  <si>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</si>
  <si>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</si>
  <si>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</si>
  <si>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</si>
  <si>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</si>
  <si>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</si>
  <si>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</si>
  <si>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</si>
  <si>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</si>
  <si>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</si>
  <si>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</si>
  <si>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</si>
  <si>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</si>
  <si>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</si>
  <si>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</si>
  <si>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</si>
  <si>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</si>
  <si>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</si>
  <si>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</si>
  <si>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</si>
  <si>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</si>
  <si>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</si>
  <si>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</si>
  <si>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</si>
  <si>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</si>
  <si>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</si>
  <si>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</si>
  <si>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</si>
  <si>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</si>
  <si>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</si>
  <si>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</si>
  <si>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</si>
  <si>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</si>
  <si>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</si>
  <si>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</si>
  <si>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</si>
  <si>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</si>
  <si>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</si>
  <si>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</si>
  <si>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</si>
  <si>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</si>
  <si>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</si>
  <si>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</si>
  <si>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</si>
  <si>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</si>
  <si>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</si>
  <si>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</si>
  <si>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</si>
  <si>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</si>
  <si>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</si>
  <si>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</si>
  <si>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</si>
  <si>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</si>
  <si>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</si>
  <si>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</si>
  <si>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</si>
  <si>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</si>
  <si>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</si>
  <si>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</si>
  <si>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</si>
  <si>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</si>
  <si>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</si>
  <si>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</si>
  <si>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</si>
  <si>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</si>
  <si>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</si>
  <si>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</si>
  <si>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</si>
  <si>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</si>
  <si>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</si>
  <si>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</si>
  <si>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</si>
  <si>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</si>
  <si>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</si>
  <si>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</si>
  <si>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</si>
  <si>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</si>
  <si>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</si>
  <si>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</si>
  <si>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</si>
  <si>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</si>
  <si>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</si>
  <si>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</si>
  <si>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</si>
  <si>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</si>
  <si>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</si>
  <si>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</si>
  <si>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</si>
  <si>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</si>
  <si>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</si>
  <si>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</si>
  <si>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</si>
  <si>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</si>
  <si>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</si>
  <si>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</si>
  <si>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</si>
  <si>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</si>
  <si>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</si>
  <si>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</si>
  <si>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</si>
  <si>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</si>
  <si>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</si>
  <si>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</si>
  <si>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</si>
  <si>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</si>
  <si>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</si>
  <si>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</si>
  <si>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</si>
  <si>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</si>
  <si>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</si>
  <si>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</si>
  <si>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</si>
  <si>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</si>
  <si>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</si>
  <si>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</si>
  <si>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</si>
  <si>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</si>
  <si>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</si>
  <si>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</si>
  <si>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</si>
  <si>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</si>
  <si>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</si>
  <si>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</si>
  <si>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</si>
  <si>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</si>
  <si>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</si>
  <si>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</si>
  <si>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</si>
  <si>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</si>
  <si>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</si>
  <si>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</si>
  <si>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</si>
  <si>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</si>
  <si>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</si>
  <si>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</si>
  <si>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</si>
  <si>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</si>
  <si>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</si>
  <si>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</si>
  <si>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</si>
  <si>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</si>
  <si>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</si>
  <si>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</si>
  <si>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</si>
  <si>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</si>
  <si>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</si>
  <si>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</si>
  <si>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</si>
  <si>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</si>
  <si>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</si>
  <si>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</si>
  <si>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</si>
  <si>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</si>
  <si>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</si>
  <si>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</si>
  <si>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</si>
  <si>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</si>
  <si>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</si>
  <si>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</si>
  <si>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</si>
  <si>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</si>
  <si>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</si>
  <si>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</si>
  <si>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</si>
  <si>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</si>
  <si>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</si>
  <si>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</si>
  <si>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</si>
  <si>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</si>
  <si>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</si>
  <si>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</si>
  <si>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</si>
  <si>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</si>
  <si>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</si>
  <si>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</si>
  <si>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</si>
  <si>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</si>
  <si>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</si>
  <si>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</si>
  <si>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</si>
  <si>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</si>
  <si>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</si>
  <si>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</si>
  <si>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</si>
  <si>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</si>
  <si>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</si>
  <si>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</si>
  <si>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</si>
  <si>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</si>
  <si>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</si>
  <si>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</si>
  <si>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</si>
  <si>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</si>
  <si>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</si>
  <si>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</si>
  <si>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</si>
  <si>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</si>
  <si>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</si>
  <si>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</si>
  <si>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</si>
  <si>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</si>
  <si>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</si>
  <si>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</si>
  <si>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</si>
  <si>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</si>
  <si>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</si>
  <si>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</si>
  <si>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</si>
  <si>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</si>
  <si>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</si>
  <si>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</si>
  <si>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</si>
  <si>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</si>
  <si>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</si>
  <si>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</si>
  <si>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</si>
  <si>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</si>
  <si>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</si>
  <si>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</si>
  <si>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</si>
  <si>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</si>
  <si>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</si>
  <si>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</si>
  <si>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</si>
  <si>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</si>
  <si>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</si>
  <si>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</si>
  <si>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</si>
  <si>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</si>
  <si>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</si>
  <si>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</si>
  <si>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</si>
  <si>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</si>
  <si>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</si>
  <si>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</si>
  <si>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</si>
  <si>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</si>
  <si>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</si>
  <si>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</si>
  <si>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</si>
  <si>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</si>
  <si>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</si>
  <si>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</si>
  <si>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</si>
  <si>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</si>
  <si>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</si>
  <si>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</si>
  <si>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</si>
  <si>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</si>
  <si>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</si>
  <si>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</si>
  <si>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</si>
  <si>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</si>
  <si>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</si>
  <si>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</si>
  <si>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</si>
  <si>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</si>
  <si>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</si>
  <si>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</si>
  <si>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</si>
  <si>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</si>
  <si>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</si>
  <si>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</si>
  <si>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</si>
  <si>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</si>
  <si>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</si>
  <si>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</si>
  <si>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</si>
  <si>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</si>
  <si>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</si>
  <si>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</si>
  <si>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</si>
  <si>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</si>
  <si>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</si>
  <si>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</si>
  <si>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</si>
  <si>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</si>
  <si>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</si>
  <si>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</si>
  <si>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</si>
  <si>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</si>
  <si>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</si>
  <si>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</si>
  <si>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</si>
  <si>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</si>
  <si>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</si>
  <si>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</si>
  <si>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</si>
  <si>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</si>
  <si>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</si>
  <si>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</si>
  <si>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</si>
  <si>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</si>
  <si>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</si>
  <si>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</si>
  <si>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</si>
  <si>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</si>
  <si>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</si>
  <si>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</si>
  <si>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</si>
  <si>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</si>
  <si>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</si>
  <si>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</si>
  <si>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</si>
  <si>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</si>
  <si>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</si>
  <si>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</si>
  <si>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</si>
  <si>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</si>
  <si>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</si>
  <si>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</si>
  <si>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</si>
  <si>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</si>
  <si>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</si>
  <si>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</si>
  <si>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</si>
  <si>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</si>
  <si>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</si>
  <si>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</si>
  <si>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</si>
  <si>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</si>
  <si>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</si>
  <si>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</si>
  <si>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</si>
  <si>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</si>
  <si>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</si>
  <si>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</si>
  <si>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</si>
  <si>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</si>
  <si>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</si>
  <si>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</si>
  <si>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</si>
  <si>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</si>
  <si>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</si>
  <si>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</si>
  <si>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</si>
  <si>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</si>
  <si>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</si>
  <si>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</si>
  <si>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</si>
  <si>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</si>
  <si>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</si>
  <si>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</si>
  <si>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</si>
  <si>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</si>
  <si>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</si>
  <si>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</si>
  <si>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</si>
  <si>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</si>
  <si>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</si>
  <si>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</si>
  <si>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</si>
  <si>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</si>
  <si>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</si>
  <si>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</si>
  <si>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</si>
  <si>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</si>
  <si>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</si>
  <si>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</si>
  <si>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</si>
  <si>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</si>
  <si>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</si>
  <si>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</si>
  <si>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</si>
  <si>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</si>
  <si>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</si>
  <si>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</si>
  <si>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</si>
  <si>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</si>
  <si>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</si>
  <si>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</si>
  <si>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</si>
  <si>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</si>
  <si>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</si>
  <si>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</si>
  <si>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</si>
  <si>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</si>
  <si>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</si>
  <si>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</si>
  <si>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</si>
  <si>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</si>
  <si>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</si>
  <si>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</si>
  <si>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</si>
  <si>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</si>
  <si>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</si>
  <si>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</si>
  <si>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</si>
  <si>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</si>
  <si>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</si>
  <si>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</si>
  <si>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</si>
  <si>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</si>
  <si>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</si>
  <si>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</si>
  <si>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</si>
  <si>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</si>
  <si>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</si>
  <si>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</si>
  <si>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</si>
  <si>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</si>
  <si>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</si>
  <si>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</si>
  <si>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</si>
  <si>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</si>
  <si>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</si>
  <si>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</si>
  <si>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</si>
  <si>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</si>
  <si>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</si>
  <si>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</si>
  <si>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</si>
  <si>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</si>
  <si>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</si>
  <si>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</si>
  <si>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</si>
  <si>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</si>
  <si>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</si>
  <si>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</si>
  <si>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</si>
  <si>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</si>
  <si>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</si>
  <si>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</si>
  <si>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</si>
  <si>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</si>
  <si>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</si>
  <si>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</si>
  <si>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</si>
  <si>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</si>
  <si>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</si>
  <si>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</si>
  <si>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</si>
  <si>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</si>
  <si>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</si>
  <si>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</si>
  <si>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</si>
  <si>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</si>
  <si>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</si>
  <si>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</si>
  <si>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</si>
  <si>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</si>
  <si>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</si>
  <si>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</si>
  <si>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</si>
  <si>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</si>
  <si>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</si>
  <si>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</si>
  <si>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</si>
  <si>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</si>
  <si>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</si>
  <si>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</si>
  <si>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</si>
  <si>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</si>
  <si>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</si>
  <si>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</si>
  <si>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</si>
  <si>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</si>
  <si>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</si>
  <si>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</si>
  <si>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</si>
  <si>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</si>
  <si>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</si>
  <si>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</si>
  <si>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</si>
  <si>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</si>
  <si>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</si>
  <si>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</si>
  <si>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</si>
  <si>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</si>
  <si>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</si>
  <si>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</si>
  <si>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</si>
  <si>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</si>
  <si>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</si>
  <si>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</si>
  <si>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</si>
  <si>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</si>
  <si>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</si>
  <si>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</si>
  <si>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</si>
  <si>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</si>
  <si>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</si>
  <si>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</si>
  <si>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</si>
  <si>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</si>
  <si>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</si>
  <si>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</si>
  <si>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</si>
  <si>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</si>
  <si>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</si>
  <si>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</si>
  <si>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</si>
  <si>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</si>
  <si>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</si>
  <si>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</si>
  <si>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</si>
  <si>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</si>
  <si>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</si>
  <si>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</si>
  <si>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</si>
  <si>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</si>
  <si>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</si>
  <si>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</si>
  <si>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</si>
  <si>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</si>
  <si>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</si>
  <si>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</si>
  <si>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</si>
  <si>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</si>
  <si>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</si>
  <si>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</si>
  <si>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</si>
  <si>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</si>
  <si>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</si>
  <si>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</si>
  <si>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</si>
  <si>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</si>
  <si>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</si>
  <si>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</si>
  <si>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</si>
  <si>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</si>
  <si>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</si>
  <si>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</si>
  <si>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</si>
  <si>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</si>
  <si>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</si>
  <si>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</si>
  <si>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</si>
  <si>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</si>
  <si>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</si>
  <si>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</si>
  <si>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</si>
  <si>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</si>
  <si>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</si>
  <si>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</si>
  <si>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</si>
  <si>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</si>
  <si>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</si>
  <si>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</si>
  <si>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</si>
  <si>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</si>
  <si>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</si>
  <si>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</si>
  <si>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</si>
  <si>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</si>
  <si>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</si>
  <si>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</si>
  <si>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</si>
  <si>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</si>
  <si>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</si>
  <si>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</si>
  <si>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</si>
  <si>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</si>
  <si>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</si>
  <si>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</si>
  <si>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</si>
  <si>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</si>
  <si>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</si>
  <si>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</si>
  <si>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</si>
  <si>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</si>
  <si>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</si>
  <si>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</si>
  <si>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</si>
  <si>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</si>
  <si>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</si>
  <si>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</si>
  <si>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</si>
  <si>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</si>
  <si>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</si>
  <si>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</si>
  <si>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</si>
  <si>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</si>
  <si>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</si>
  <si>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</si>
  <si>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</si>
  <si>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</si>
  <si>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</si>
  <si>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</si>
  <si>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</si>
  <si>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</si>
  <si>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</si>
  <si>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</si>
  <si>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</si>
  <si>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</si>
  <si>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</si>
  <si>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</si>
  <si>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</si>
  <si>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</si>
  <si>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</si>
  <si>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</si>
  <si>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</si>
  <si>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</si>
  <si>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</si>
  <si>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</si>
  <si>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</si>
  <si>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</si>
  <si>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</si>
  <si>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</si>
  <si>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</si>
  <si>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</si>
  <si>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</si>
  <si>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</si>
  <si>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</si>
  <si>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</si>
  <si>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</si>
  <si>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</si>
  <si>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</si>
  <si>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</si>
  <si>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</si>
  <si>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</si>
  <si>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</si>
  <si>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</si>
  <si>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</si>
  <si>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</si>
  <si>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</si>
  <si>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</si>
  <si>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</si>
  <si>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</si>
  <si>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</si>
  <si>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</si>
  <si>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</si>
  <si>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</si>
  <si>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</si>
  <si>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</si>
  <si>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</si>
  <si>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</si>
  <si>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</si>
  <si>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</si>
  <si>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</si>
  <si>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</si>
  <si>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</si>
  <si>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</si>
  <si>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</si>
  <si>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</si>
  <si>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</si>
  <si>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</si>
  <si>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</si>
  <si>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</si>
  <si>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</si>
  <si>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</si>
  <si>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</si>
  <si>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</si>
  <si>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</si>
  <si>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</si>
  <si>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</si>
  <si>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</si>
  <si>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</si>
  <si>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</si>
  <si>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</si>
  <si>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</si>
  <si>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</si>
  <si>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</si>
  <si>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</si>
  <si>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</si>
  <si>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</si>
  <si>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</si>
  <si>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</si>
  <si>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</si>
  <si>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</si>
  <si>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</si>
  <si>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</si>
  <si>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</si>
  <si>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</si>
  <si>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</si>
  <si>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</si>
  <si>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</si>
  <si>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</si>
  <si>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</si>
  <si>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</si>
  <si>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</si>
  <si>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</si>
  <si>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</si>
  <si>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</si>
  <si>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</si>
  <si>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</si>
  <si>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</si>
  <si>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</si>
  <si>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</si>
  <si>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</si>
  <si>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</si>
  <si>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</si>
  <si>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</si>
  <si>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</si>
  <si>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</si>
  <si>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</si>
  <si>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</si>
  <si>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</si>
  <si>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</si>
  <si>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</si>
  <si>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</si>
  <si>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</si>
  <si>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</si>
  <si>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</si>
  <si>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</si>
  <si>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</si>
  <si>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</si>
  <si>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</si>
  <si>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</si>
  <si>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</si>
  <si>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</si>
  <si>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</si>
  <si>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</si>
  <si>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</si>
  <si>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</si>
  <si>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</si>
  <si>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</si>
  <si>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</si>
  <si>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</si>
  <si>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</si>
  <si>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</si>
  <si>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</si>
  <si>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</si>
  <si>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</si>
  <si>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</si>
  <si>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</si>
  <si>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</si>
  <si>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</si>
  <si>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</si>
  <si>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</si>
  <si>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</si>
  <si>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</si>
  <si>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</si>
  <si>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</si>
  <si>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</si>
  <si>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</si>
  <si>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</si>
  <si>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</si>
  <si>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</si>
  <si>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</si>
  <si>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</si>
  <si>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</si>
  <si>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</si>
  <si>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</si>
  <si>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</si>
  <si>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</si>
  <si>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</si>
  <si>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</si>
  <si>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</si>
  <si>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</si>
  <si>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</si>
  <si>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</si>
  <si>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</si>
  <si>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</si>
  <si>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</si>
  <si>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</si>
  <si>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</si>
  <si>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</si>
  <si>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</si>
  <si>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</si>
  <si>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</si>
  <si>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</si>
  <si>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</si>
  <si>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</si>
  <si>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</si>
  <si>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</si>
  <si>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</si>
  <si>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</si>
  <si>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</si>
  <si>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</si>
  <si>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</si>
  <si>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</si>
  <si>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</si>
  <si>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</si>
  <si>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</si>
  <si>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</si>
  <si>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</si>
  <si>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</si>
  <si>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</si>
  <si>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</si>
  <si>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</si>
  <si>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</si>
  <si>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</si>
  <si>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</si>
  <si>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</si>
  <si>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</si>
  <si>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</si>
  <si>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</si>
  <si>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</si>
  <si>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</si>
  <si>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</si>
  <si>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</si>
  <si>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</si>
  <si>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</si>
  <si>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</si>
  <si>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</si>
  <si>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</si>
  <si>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</si>
  <si>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</si>
  <si>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</si>
  <si>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</si>
  <si>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</si>
  <si>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</si>
  <si>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</si>
  <si>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</si>
  <si>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</si>
  <si>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</si>
  <si>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</si>
  <si>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</si>
  <si>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</si>
  <si>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</si>
  <si>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</si>
  <si>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</si>
  <si>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</si>
  <si>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</si>
  <si>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</si>
  <si>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</si>
  <si>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</si>
  <si>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</si>
  <si>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</si>
  <si>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</si>
  <si>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</si>
  <si>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</si>
  <si>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</si>
  <si>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</si>
  <si>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</si>
  <si>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</si>
  <si>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</si>
  <si>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</si>
  <si>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</si>
  <si>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</si>
  <si>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</si>
  <si>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</si>
  <si>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</si>
  <si>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</si>
  <si>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</si>
  <si>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</si>
  <si>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</si>
  <si>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</si>
  <si>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</si>
  <si>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</si>
  <si>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</si>
  <si>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</si>
  <si>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</si>
  <si>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</si>
  <si>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</si>
  <si>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</si>
  <si>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</si>
  <si>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</si>
  <si>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</si>
  <si>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</si>
  <si>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</si>
  <si>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</si>
  <si>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</si>
  <si>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</si>
  <si>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</si>
  <si>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</si>
  <si>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</si>
  <si>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</si>
  <si>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</si>
  <si>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</si>
  <si>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</si>
  <si>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</si>
  <si>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</si>
  <si>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</si>
  <si>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</si>
  <si>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</si>
  <si>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</si>
  <si>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</si>
  <si>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</si>
  <si>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</si>
  <si>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</si>
  <si>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</si>
  <si>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</si>
  <si>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</si>
  <si>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</si>
  <si>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</si>
  <si>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</si>
  <si>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</si>
  <si>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</si>
  <si>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</si>
  <si>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</si>
  <si>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</si>
  <si>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</si>
  <si>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</si>
  <si>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</si>
  <si>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</si>
  <si>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</si>
  <si>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</si>
  <si>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</si>
  <si>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</si>
  <si>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</si>
  <si>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</si>
  <si>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</si>
  <si>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</si>
  <si>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</si>
  <si>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</si>
  <si>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</si>
  <si>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</si>
  <si>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</si>
  <si>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</si>
  <si>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</si>
  <si>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</si>
  <si>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</si>
  <si>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</si>
  <si>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</si>
  <si>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</si>
  <si>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</si>
  <si>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</si>
  <si>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</si>
  <si>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</si>
  <si>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</si>
  <si>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</si>
  <si>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</si>
  <si>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</si>
  <si>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</si>
  <si>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</si>
  <si>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</si>
  <si>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</si>
  <si>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</si>
  <si>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</si>
  <si>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</si>
  <si>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</si>
  <si>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</si>
  <si>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</si>
  <si>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</si>
  <si>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</si>
  <si>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</si>
  <si>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</si>
  <si>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</si>
  <si>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</si>
  <si>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</si>
  <si>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</si>
  <si>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</si>
  <si>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</si>
  <si>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</si>
  <si>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</si>
  <si>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</si>
  <si>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</si>
  <si>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</si>
  <si>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</si>
  <si>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</si>
  <si>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</si>
  <si>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</si>
  <si>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</si>
  <si>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</si>
  <si>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</si>
  <si>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</si>
  <si>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</si>
  <si>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</si>
  <si>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</si>
  <si>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</si>
  <si>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</si>
  <si>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</si>
  <si>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</si>
  <si>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</si>
  <si>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</si>
  <si>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</si>
  <si>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</si>
  <si>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</si>
  <si>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</si>
  <si>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</si>
  <si>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</si>
  <si>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</si>
  <si>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</si>
  <si>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</si>
  <si>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</si>
  <si>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</si>
  <si>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</si>
  <si>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</si>
  <si>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</si>
  <si>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</si>
  <si>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</si>
  <si>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</si>
  <si>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</si>
  <si>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</si>
  <si>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</si>
  <si>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</si>
  <si>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</si>
  <si>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</si>
  <si>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</si>
  <si>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</si>
  <si>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</si>
  <si>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</si>
  <si>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</si>
  <si>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</si>
  <si>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</si>
  <si>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</si>
  <si>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</si>
  <si>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</si>
  <si>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</si>
  <si>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</si>
  <si>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</si>
  <si>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</si>
  <si>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</si>
  <si>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</si>
  <si>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</si>
  <si>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</si>
  <si>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</si>
  <si>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</si>
  <si>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</si>
  <si>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</si>
  <si>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</si>
  <si>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</si>
  <si>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</si>
  <si>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</si>
  <si>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</si>
  <si>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</si>
  <si>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</si>
  <si>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</si>
  <si>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</si>
  <si>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</si>
  <si>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</si>
  <si>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</si>
  <si>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</si>
  <si>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</si>
  <si>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</si>
  <si>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</si>
  <si>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</si>
  <si>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</si>
  <si>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</si>
  <si>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</si>
  <si>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</si>
  <si>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</si>
  <si>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</si>
  <si>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</si>
  <si>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</si>
  <si>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</si>
  <si>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</si>
  <si>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</si>
  <si>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</si>
  <si>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</si>
  <si>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</si>
  <si>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</si>
  <si>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</si>
  <si>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</si>
  <si>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</si>
  <si>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</si>
  <si>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</si>
  <si>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</si>
  <si>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</si>
  <si>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</si>
  <si>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</si>
  <si>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</si>
  <si>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</si>
  <si>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</si>
  <si>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</si>
  <si>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</si>
  <si>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</si>
  <si>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</si>
  <si>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</si>
  <si>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</si>
  <si>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</si>
  <si>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</si>
  <si>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</si>
  <si>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</si>
  <si>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</si>
  <si>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</si>
  <si>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</si>
  <si>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</si>
  <si>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</si>
  <si>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</si>
  <si>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</si>
  <si>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</si>
  <si>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</si>
  <si>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</si>
  <si>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</si>
  <si>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</si>
  <si>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</si>
  <si>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</si>
  <si>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</si>
  <si>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</si>
  <si>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</si>
  <si>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</si>
  <si>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</si>
  <si>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</si>
  <si>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</si>
  <si>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</si>
  <si>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</si>
  <si>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</si>
  <si>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</si>
  <si>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</si>
  <si>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</si>
  <si>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</si>
  <si>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</si>
  <si>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</si>
  <si>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</si>
  <si>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</si>
  <si>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</si>
  <si>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</si>
  <si>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</si>
  <si>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</si>
  <si>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</si>
  <si>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</si>
  <si>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</si>
  <si>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</si>
  <si>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</si>
  <si>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</si>
  <si>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</si>
  <si>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</si>
  <si>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</si>
  <si>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</si>
  <si>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</si>
  <si>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</si>
  <si>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</si>
  <si>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</si>
  <si>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</si>
  <si>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</si>
  <si>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</si>
  <si>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</si>
  <si>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</si>
  <si>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</si>
  <si>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</si>
  <si>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</si>
  <si>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</si>
  <si>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</si>
  <si>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</si>
  <si>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</si>
  <si>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</si>
  <si>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</si>
  <si>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</si>
  <si>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</si>
  <si>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</si>
  <si>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</si>
  <si>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</si>
  <si>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</si>
  <si>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</si>
  <si>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</si>
  <si>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</si>
  <si>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</si>
  <si>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</si>
  <si>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</si>
  <si>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</si>
  <si>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</si>
  <si>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</si>
  <si>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</si>
  <si>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</si>
  <si>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</si>
  <si>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</si>
  <si>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</si>
  <si>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</si>
  <si>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</si>
  <si>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</si>
  <si>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</si>
  <si>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</si>
  <si>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</si>
  <si>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</si>
  <si>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</si>
  <si>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</si>
  <si>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</si>
  <si>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</si>
  <si>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</si>
  <si>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</si>
  <si>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</si>
  <si>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</si>
  <si>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</si>
  <si>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</si>
  <si>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</si>
  <si>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</si>
  <si>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</si>
  <si>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</si>
  <si>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</si>
  <si>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</si>
  <si>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</si>
  <si>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</si>
  <si>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</si>
  <si>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</si>
  <si>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</si>
  <si>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</si>
  <si>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</si>
  <si>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</si>
  <si>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</si>
  <si>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</si>
  <si>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</si>
  <si>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</si>
  <si>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</si>
  <si>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</si>
  <si>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</si>
  <si>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</si>
  <si>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</si>
  <si>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</si>
  <si>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</si>
  <si>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</si>
  <si>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</si>
  <si>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</si>
  <si>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</si>
  <si>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</si>
  <si>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</si>
  <si>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</si>
  <si>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</si>
  <si>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</si>
  <si>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</si>
  <si>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</si>
  <si>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</si>
  <si>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</si>
  <si>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</si>
  <si>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</si>
  <si>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</si>
  <si>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</si>
  <si>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</si>
  <si>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</si>
  <si>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</si>
  <si>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</si>
  <si>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</si>
  <si>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</si>
  <si>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</si>
  <si>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</si>
  <si>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</si>
  <si>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</si>
  <si>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</si>
  <si>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</si>
  <si>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</si>
  <si>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</si>
  <si>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</si>
  <si>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</si>
  <si>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</si>
  <si>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</si>
  <si>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</si>
  <si>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</si>
  <si>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</si>
  <si>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</si>
  <si>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</si>
  <si>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</si>
  <si>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</si>
  <si>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</si>
  <si>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</si>
  <si>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</si>
  <si>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</si>
  <si>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</si>
  <si>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</si>
  <si>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</si>
  <si>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</si>
  <si>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</si>
  <si>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</si>
  <si>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</si>
  <si>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</si>
  <si>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</si>
  <si>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</si>
  <si>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</si>
  <si>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</si>
  <si>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</si>
  <si>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</si>
  <si>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</si>
  <si>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</si>
  <si>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</si>
  <si>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</si>
  <si>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</si>
  <si>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</si>
  <si>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</si>
  <si>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</si>
  <si>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</si>
  <si>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</si>
  <si>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</si>
  <si>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</si>
  <si>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</si>
  <si>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</si>
  <si>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</si>
  <si>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</si>
  <si>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</si>
  <si>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</si>
  <si>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</si>
  <si>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</si>
  <si>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</si>
  <si>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</si>
  <si>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</si>
  <si>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</si>
  <si>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</si>
  <si>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</si>
  <si>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</si>
  <si>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</si>
  <si>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</si>
  <si>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</si>
  <si>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</si>
  <si>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</si>
  <si>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</si>
  <si>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</si>
  <si>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</si>
  <si>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</si>
  <si>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</si>
  <si>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</si>
  <si>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</si>
  <si>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</si>
  <si>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</si>
  <si>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</si>
  <si>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</si>
  <si>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</si>
  <si>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</si>
  <si>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</si>
  <si>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</si>
  <si>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</si>
  <si>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</si>
  <si>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</si>
  <si>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</si>
  <si>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</si>
  <si>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</si>
  <si>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</si>
  <si>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</si>
  <si>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</si>
  <si>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</si>
  <si>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</si>
  <si>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</si>
  <si>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</si>
  <si>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</si>
  <si>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</si>
  <si>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</si>
  <si>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</si>
  <si>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</si>
  <si>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</si>
  <si>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</si>
  <si>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</si>
  <si>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</si>
  <si>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</si>
  <si>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</si>
  <si>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</si>
  <si>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</si>
  <si>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</si>
  <si>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</si>
  <si>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</si>
  <si>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</si>
  <si>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</si>
  <si>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</si>
  <si>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</si>
  <si>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</si>
  <si>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</si>
  <si>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</si>
  <si>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</si>
  <si>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</si>
  <si>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</si>
  <si>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</si>
  <si>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</si>
  <si>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</si>
  <si>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</si>
  <si>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</si>
  <si>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</si>
  <si>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</si>
  <si>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</si>
  <si>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</si>
  <si>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</si>
  <si>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</si>
  <si>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</si>
  <si>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</si>
  <si>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</si>
  <si>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</si>
  <si>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</si>
  <si>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</si>
  <si>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</si>
  <si>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</si>
  <si>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</si>
  <si>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</si>
  <si>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</si>
  <si>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</si>
  <si>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</si>
  <si>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</si>
  <si>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</si>
  <si>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</si>
  <si>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</si>
  <si>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</si>
  <si>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</si>
  <si>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</si>
  <si>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</si>
  <si>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</si>
  <si>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</si>
  <si>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</si>
  <si>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</si>
  <si>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</si>
  <si>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</si>
  <si>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</si>
  <si>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</si>
  <si>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</si>
  <si>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</si>
  <si>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</si>
  <si>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</si>
  <si>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</si>
  <si>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</si>
  <si>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</si>
  <si>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</si>
  <si>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</si>
  <si>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</si>
  <si>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</si>
  <si>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</si>
  <si>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</si>
  <si>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</si>
  <si>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</si>
  <si>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</si>
  <si>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</si>
  <si>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</si>
  <si>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</si>
  <si>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</si>
  <si>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</si>
  <si>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</si>
  <si>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</si>
  <si>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</si>
  <si>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</si>
  <si>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</si>
  <si>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</si>
  <si>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</si>
  <si>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</si>
  <si>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</si>
  <si>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</si>
  <si>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</si>
  <si>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</si>
  <si>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</si>
  <si>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</si>
  <si>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</si>
  <si>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</si>
  <si>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</si>
  <si>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</si>
  <si>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</si>
  <si>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</si>
  <si>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</si>
  <si>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</si>
  <si>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</si>
  <si>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</si>
  <si>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</si>
  <si>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</si>
  <si>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</si>
  <si>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</si>
  <si>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</si>
  <si>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</si>
  <si>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</si>
  <si>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</si>
  <si>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</si>
  <si>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</si>
  <si>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</si>
  <si>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</si>
  <si>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</si>
  <si>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</si>
  <si>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</si>
  <si>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</si>
  <si>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</si>
  <si>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</si>
  <si>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</si>
  <si>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</si>
  <si>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</si>
  <si>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</si>
  <si>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</si>
  <si>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</si>
  <si>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</si>
  <si>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</si>
  <si>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</si>
  <si>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</si>
  <si>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</si>
  <si>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</si>
  <si>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</si>
  <si>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</si>
  <si>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</si>
  <si>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</si>
  <si>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</si>
  <si>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</si>
  <si>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</si>
  <si>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</si>
  <si>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</si>
  <si>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</si>
  <si>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</si>
  <si>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</si>
  <si>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</si>
  <si>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</si>
  <si>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</si>
  <si>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</si>
  <si>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</si>
  <si>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</si>
  <si>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</si>
  <si>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</si>
  <si>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</si>
  <si>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</si>
  <si>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</si>
  <si>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</si>
  <si>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</si>
  <si>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</si>
  <si>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</si>
  <si>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</si>
  <si>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</si>
  <si>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</si>
  <si>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</si>
  <si>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</si>
  <si>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</si>
  <si>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</si>
  <si>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</si>
  <si>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</si>
  <si>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</si>
  <si>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</si>
  <si>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</si>
  <si>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</si>
  <si>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</si>
  <si>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</si>
  <si>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</si>
  <si>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</si>
  <si>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</si>
  <si>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</si>
  <si>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</si>
  <si>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</si>
  <si>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</si>
  <si>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</si>
  <si>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</si>
  <si>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</si>
  <si>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</si>
  <si>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</si>
  <si>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</si>
  <si>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</si>
  <si>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</si>
  <si>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</si>
  <si>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</si>
  <si>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</si>
  <si>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</si>
  <si>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</si>
  <si>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</si>
  <si>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</si>
  <si>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</si>
  <si>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</si>
  <si>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</si>
  <si>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</si>
  <si>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</si>
  <si>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</si>
  <si>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</si>
  <si>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</si>
  <si>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</si>
  <si>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</si>
  <si>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</si>
  <si>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</si>
  <si>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</si>
  <si>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</si>
  <si>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</si>
  <si>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</si>
  <si>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</si>
  <si>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</si>
  <si>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</si>
  <si>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</si>
  <si>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</si>
  <si>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</si>
  <si>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</si>
  <si>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</si>
  <si>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</si>
  <si>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</si>
  <si>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</si>
  <si>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</si>
  <si>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</si>
  <si>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</si>
  <si>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</si>
  <si>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</si>
  <si>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</si>
  <si>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</si>
  <si>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</si>
  <si>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</si>
  <si>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</si>
  <si>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</si>
  <si>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</si>
  <si>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</si>
  <si>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</si>
  <si>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</si>
  <si>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</si>
  <si>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</si>
  <si>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</si>
  <si>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</si>
  <si>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</si>
  <si>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</si>
  <si>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</si>
  <si>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</si>
  <si>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</si>
  <si>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</si>
  <si>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</si>
  <si>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</si>
  <si>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</si>
  <si>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</si>
  <si>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</si>
  <si>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</si>
  <si>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</si>
  <si>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</si>
  <si>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</si>
  <si>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</si>
  <si>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</si>
  <si>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</si>
  <si>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</si>
  <si>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</si>
  <si>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</si>
  <si>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</si>
  <si>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</si>
  <si>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</si>
  <si>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</si>
  <si>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</si>
  <si>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</si>
  <si>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</si>
  <si>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</si>
  <si>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</si>
  <si>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</si>
  <si>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</si>
  <si>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</si>
  <si>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</si>
  <si>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</si>
  <si>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</si>
  <si>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</si>
  <si>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</si>
  <si>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</si>
  <si>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</si>
  <si>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</si>
  <si>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</si>
  <si>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</si>
  <si>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</si>
  <si>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</si>
  <si>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</si>
  <si>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</si>
  <si>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</si>
  <si>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</si>
  <si>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</si>
  <si>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</si>
  <si>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</si>
  <si>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</si>
  <si>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</si>
  <si>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</si>
  <si>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</si>
  <si>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</si>
  <si>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</si>
  <si>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</si>
  <si>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</si>
  <si>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</si>
  <si>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</si>
  <si>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</si>
  <si>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</si>
  <si>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</si>
  <si>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</si>
  <si>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</si>
  <si>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</si>
  <si>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</si>
  <si>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</si>
  <si>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</si>
  <si>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</si>
  <si>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</si>
  <si>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</si>
  <si>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</si>
  <si>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</si>
  <si>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</si>
  <si>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</si>
  <si>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</si>
  <si>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</si>
  <si>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</si>
  <si>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</si>
  <si>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</si>
  <si>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</si>
  <si>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</si>
  <si>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</si>
  <si>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</si>
  <si>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</si>
  <si>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</si>
  <si>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</si>
  <si>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</si>
  <si>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</si>
  <si>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</si>
  <si>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</si>
  <si>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</si>
  <si>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</si>
  <si>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</si>
  <si>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</si>
  <si>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</si>
  <si>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</si>
  <si>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</si>
  <si>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</si>
  <si>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</si>
  <si>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</si>
  <si>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</si>
  <si>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</si>
  <si>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</si>
  <si>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</si>
  <si>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</si>
  <si>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</si>
  <si>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</si>
  <si>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</si>
  <si>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</si>
  <si>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</si>
  <si>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</si>
  <si>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</si>
  <si>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</si>
  <si>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</si>
  <si>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</si>
  <si>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</si>
  <si>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</si>
  <si>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</si>
  <si>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</si>
  <si>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</si>
  <si>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</si>
  <si>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</si>
  <si>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</si>
  <si>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</si>
  <si>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</si>
  <si>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</si>
  <si>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</si>
  <si>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</si>
  <si>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</si>
  <si>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</si>
  <si>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</si>
  <si>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</si>
  <si>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</si>
  <si>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</si>
  <si>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</si>
  <si>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</si>
  <si>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</si>
  <si>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</si>
  <si>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</si>
  <si>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</si>
  <si>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</si>
  <si>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</si>
  <si>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</si>
  <si>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</si>
  <si>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</si>
  <si>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</si>
  <si>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</si>
  <si>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</si>
  <si>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</si>
  <si>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</si>
  <si>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</si>
  <si>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</si>
  <si>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</si>
  <si>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</si>
  <si>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</si>
  <si>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</si>
  <si>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</si>
  <si>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</si>
  <si>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</si>
  <si>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</si>
  <si>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</si>
  <si>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</si>
  <si>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</si>
  <si>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</si>
  <si>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</si>
  <si>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</si>
  <si>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</si>
  <si>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</si>
  <si>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</si>
  <si>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</si>
  <si>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</si>
  <si>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</si>
  <si>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</si>
  <si>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</si>
  <si>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</si>
  <si>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</si>
  <si>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</si>
  <si>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</si>
  <si>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</si>
  <si>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</si>
  <si>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</si>
  <si>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</si>
  <si>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</si>
  <si>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</si>
  <si>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</si>
  <si>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</si>
  <si>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</si>
  <si>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</si>
  <si>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</si>
  <si>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</si>
  <si>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</si>
  <si>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</si>
  <si>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</si>
  <si>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</si>
  <si>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</si>
  <si>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</si>
  <si>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</si>
  <si>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</si>
  <si>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</si>
  <si>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</si>
  <si>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</si>
  <si>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</si>
  <si>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</si>
  <si>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</si>
  <si>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</si>
  <si>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</si>
  <si>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</si>
  <si>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</si>
  <si>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</si>
  <si>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</si>
  <si>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</si>
  <si>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</si>
  <si>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</si>
  <si>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</si>
  <si>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</si>
  <si>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</si>
  <si>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</si>
  <si>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</si>
  <si>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</si>
  <si>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</si>
  <si>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</si>
  <si>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</si>
  <si>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</si>
  <si>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</si>
  <si>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</si>
  <si>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</si>
  <si>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</si>
  <si>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</si>
  <si>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</si>
  <si>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</si>
  <si>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</si>
  <si>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</si>
  <si>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</si>
  <si>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</si>
  <si>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</si>
  <si>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</si>
  <si>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</si>
  <si>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</si>
  <si>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</si>
  <si>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</si>
  <si>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</si>
  <si>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</si>
  <si>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</si>
  <si>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</si>
  <si>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</si>
  <si>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</si>
  <si>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</si>
  <si>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</si>
  <si>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</si>
  <si>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</si>
  <si>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</si>
  <si>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</si>
  <si>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</si>
  <si>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</si>
  <si>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</si>
  <si>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</si>
  <si>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</si>
  <si>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</si>
  <si>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</si>
  <si>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</si>
  <si>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</si>
  <si>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</si>
  <si>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</si>
  <si>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</si>
  <si>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</si>
  <si>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</si>
  <si>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</si>
  <si>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</si>
  <si>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</si>
  <si>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</si>
  <si>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</si>
  <si>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</si>
  <si>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</si>
  <si>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</si>
  <si>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</si>
  <si>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</si>
  <si>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</si>
  <si>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</si>
  <si>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</si>
  <si>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</si>
  <si>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</si>
  <si>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</si>
  <si>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</si>
  <si>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</si>
  <si>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</si>
  <si>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</si>
  <si>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</si>
  <si>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</si>
  <si>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</si>
  <si>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</si>
  <si>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</si>
  <si>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</si>
  <si>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</si>
  <si>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</si>
  <si>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</si>
  <si>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</si>
  <si>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</si>
  <si>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</si>
  <si>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</si>
  <si>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</si>
  <si>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</si>
  <si>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</si>
  <si>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</si>
  <si>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</si>
  <si>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</si>
  <si>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</si>
  <si>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</si>
  <si>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</si>
  <si>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</si>
  <si>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</si>
  <si>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</si>
  <si>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</si>
  <si>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</si>
  <si>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</si>
  <si>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</si>
  <si>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</si>
  <si>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</si>
  <si>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</si>
  <si>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</si>
  <si>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</si>
  <si>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</si>
  <si>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</si>
  <si>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</si>
  <si>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</si>
  <si>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</si>
  <si>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</si>
  <si>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</si>
  <si>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</si>
  <si>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</si>
  <si>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</si>
  <si>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</si>
  <si>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</si>
  <si>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</si>
  <si>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</si>
  <si>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</si>
  <si>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</si>
  <si>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</si>
  <si>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</si>
  <si>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</si>
  <si>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</si>
  <si>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</si>
  <si>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</si>
  <si>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</si>
  <si>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</si>
  <si>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</si>
  <si>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</si>
  <si>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</si>
  <si>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</si>
  <si>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</si>
  <si>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</si>
  <si>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</si>
  <si>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</si>
  <si>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</si>
  <si>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</si>
  <si>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</si>
  <si>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</si>
  <si>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</si>
  <si>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</si>
  <si>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</si>
  <si>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</si>
  <si>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</si>
  <si>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</si>
  <si>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</si>
  <si>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</si>
  <si>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</si>
  <si>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</si>
  <si>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</si>
  <si>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</si>
  <si>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</si>
  <si>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</si>
  <si>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</si>
  <si>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</si>
  <si>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</si>
  <si>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</si>
  <si>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</si>
  <si>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</si>
  <si>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</si>
  <si>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</si>
  <si>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</si>
  <si>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</si>
  <si>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</si>
  <si>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</si>
  <si>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</si>
  <si>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</si>
  <si>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</si>
  <si>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</si>
  <si>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</si>
  <si>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</si>
  <si>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</si>
  <si>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</si>
  <si>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</si>
  <si>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</si>
  <si>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</si>
  <si>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</si>
  <si>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</si>
  <si>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</si>
  <si>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</si>
  <si>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</si>
  <si>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</si>
  <si>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</si>
  <si>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</si>
  <si>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</si>
  <si>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</si>
  <si>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</si>
  <si>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</si>
  <si>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</si>
  <si>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</si>
  <si>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</si>
  <si>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</si>
  <si>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</si>
  <si>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</si>
  <si>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</si>
  <si>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</si>
  <si>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</si>
  <si>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</si>
  <si>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</si>
  <si>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</si>
  <si>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</si>
  <si>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</si>
  <si>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</si>
  <si>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</si>
  <si>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</si>
  <si>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</si>
  <si>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</si>
  <si>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</si>
  <si>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</si>
  <si>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</si>
  <si>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</si>
  <si>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</si>
  <si>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</si>
  <si>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</si>
  <si>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</si>
  <si>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</si>
  <si>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</si>
  <si>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</si>
  <si>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</si>
  <si>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</si>
  <si>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</si>
  <si>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</si>
  <si>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</si>
  <si>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</si>
  <si>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</si>
  <si>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</si>
  <si>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</si>
  <si>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</si>
  <si>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</si>
  <si>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</si>
  <si>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</si>
  <si>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</si>
  <si>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</si>
  <si>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</si>
  <si>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</si>
  <si>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</si>
  <si>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</si>
  <si>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</si>
  <si>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</si>
  <si>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</si>
  <si>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</si>
  <si>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</si>
  <si>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</si>
  <si>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</si>
  <si>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</si>
  <si>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</si>
  <si>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</si>
  <si>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</si>
  <si>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</si>
  <si>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</si>
  <si>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</si>
  <si>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</si>
  <si>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</si>
  <si>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</si>
  <si>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</si>
  <si>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</si>
  <si>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</si>
  <si>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</si>
  <si>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</si>
  <si>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</si>
  <si>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</si>
  <si>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</si>
  <si>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</si>
  <si>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</si>
  <si>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</si>
  <si>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</si>
  <si>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</si>
  <si>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</si>
  <si>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</si>
  <si>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</si>
  <si>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</si>
  <si>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</si>
  <si>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</si>
  <si>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</si>
  <si>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</si>
  <si>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</si>
  <si>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</si>
  <si>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</si>
  <si>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</si>
  <si>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</si>
  <si>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</si>
  <si>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</si>
  <si>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</si>
  <si>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</si>
  <si>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</si>
  <si>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</si>
  <si>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</si>
  <si>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</si>
  <si>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</si>
  <si>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</si>
  <si>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</si>
  <si>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</si>
  <si>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</si>
  <si>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</si>
  <si>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</si>
  <si>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</si>
  <si>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</si>
  <si>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</si>
  <si>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</si>
  <si>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</si>
  <si>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</si>
  <si>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</si>
  <si>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</si>
  <si>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</si>
  <si>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</si>
  <si>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</si>
  <si>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</si>
  <si>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</si>
  <si>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</si>
  <si>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</si>
  <si>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</si>
  <si>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</si>
  <si>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</si>
  <si>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</si>
  <si>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</si>
  <si>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</si>
  <si>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</si>
  <si>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</si>
  <si>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</si>
  <si>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</si>
  <si>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</si>
  <si>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</si>
  <si>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</si>
  <si>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</si>
  <si>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</si>
  <si>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</si>
  <si>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</si>
  <si>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</si>
  <si>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</si>
  <si>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</si>
  <si>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</si>
  <si>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</si>
  <si>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</si>
  <si>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</si>
  <si>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</si>
  <si>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</si>
  <si>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</si>
  <si>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</si>
  <si>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</si>
  <si>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</si>
  <si>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</si>
  <si>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</si>
  <si>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</si>
  <si>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</si>
  <si>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</si>
  <si>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</si>
  <si>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</si>
  <si>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</si>
  <si>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</si>
  <si>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</si>
  <si>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</si>
  <si>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</si>
  <si>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</si>
  <si>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</si>
  <si>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</si>
  <si>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</si>
  <si>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</si>
  <si>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</si>
  <si>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</si>
  <si>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</si>
  <si>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</si>
  <si>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</si>
  <si>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</si>
  <si>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</si>
  <si>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</si>
  <si>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</si>
  <si>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</si>
  <si>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</si>
  <si>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</si>
  <si>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</si>
  <si>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</si>
  <si>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</si>
  <si>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</si>
  <si>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</si>
  <si>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</si>
  <si>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</si>
  <si>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</si>
  <si>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</si>
  <si>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</si>
  <si>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</si>
  <si>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</si>
  <si>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</si>
  <si>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</si>
  <si>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</si>
  <si>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</si>
  <si>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</si>
  <si>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</si>
  <si>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</si>
  <si>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</si>
  <si>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</si>
  <si>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</si>
  <si>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</si>
  <si>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</si>
  <si>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</si>
  <si>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</si>
  <si>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</si>
  <si>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</si>
  <si>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</si>
  <si>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</si>
  <si>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</si>
  <si>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</si>
  <si>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</si>
  <si>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</si>
  <si>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</si>
  <si>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</si>
  <si>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</si>
  <si>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</si>
  <si>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</si>
  <si>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</si>
  <si>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</si>
  <si>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</si>
  <si>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</si>
  <si>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</si>
  <si>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</si>
  <si>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</si>
  <si>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</si>
  <si>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</si>
  <si>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</si>
  <si>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</si>
  <si>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</si>
  <si>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</si>
  <si>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</si>
  <si>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</si>
  <si>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</si>
  <si>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</si>
  <si>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</si>
  <si>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</si>
  <si>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</si>
  <si>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</si>
  <si>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</si>
  <si>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</si>
  <si>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</si>
  <si>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</si>
  <si>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</si>
  <si>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</si>
  <si>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</si>
  <si>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</si>
  <si>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</si>
  <si>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</si>
  <si>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</si>
  <si>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</si>
  <si>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</si>
  <si>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</si>
  <si>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</si>
  <si>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</si>
  <si>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</si>
  <si>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</si>
  <si>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</si>
  <si>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</si>
  <si>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</si>
  <si>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</si>
  <si>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</si>
  <si>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</si>
  <si>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</si>
  <si>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</si>
  <si>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</si>
  <si>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</si>
  <si>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</si>
  <si>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</si>
  <si>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</si>
  <si>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</si>
  <si>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</si>
  <si>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</si>
  <si>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</si>
  <si>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</si>
  <si>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</si>
  <si>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</si>
  <si>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</si>
  <si>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</si>
  <si>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</si>
  <si>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</si>
  <si>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</si>
  <si>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</si>
  <si>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</si>
  <si>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</si>
  <si>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</si>
  <si>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</si>
  <si>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</si>
  <si>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</si>
  <si>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</si>
  <si>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</si>
  <si>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</si>
  <si>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</si>
  <si>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</si>
  <si>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</si>
  <si>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</si>
  <si>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</si>
  <si>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</si>
  <si>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</si>
  <si>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</si>
  <si>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</si>
  <si>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</si>
  <si>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</si>
  <si>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</si>
  <si>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</si>
  <si>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</si>
  <si>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</si>
  <si>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</si>
  <si>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</si>
  <si>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</si>
  <si>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</si>
  <si>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</si>
  <si>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</si>
  <si>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</si>
  <si>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</si>
  <si>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</si>
  <si>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</si>
  <si>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</si>
  <si>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</si>
  <si>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</si>
  <si>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</si>
  <si>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</si>
  <si>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</si>
  <si>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</si>
  <si>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</si>
  <si>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</si>
  <si>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</si>
  <si>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</si>
  <si>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</si>
  <si>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</si>
  <si>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</si>
  <si>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</si>
  <si>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</si>
  <si>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</si>
  <si>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</si>
  <si>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</si>
  <si>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</si>
  <si>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</si>
  <si>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</si>
  <si>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</si>
  <si>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</si>
  <si>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</si>
  <si>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</si>
  <si>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</si>
  <si>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</si>
  <si>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</si>
  <si>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</si>
  <si>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</si>
  <si>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</si>
  <si>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</si>
  <si>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</si>
  <si>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</si>
  <si>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</si>
  <si>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</si>
  <si>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</si>
  <si>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</si>
  <si>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</si>
  <si>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</si>
  <si>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</si>
  <si>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</si>
  <si>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</si>
  <si>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</si>
  <si>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</si>
  <si>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</si>
  <si>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</si>
  <si>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</si>
  <si>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</si>
  <si>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</si>
  <si>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</si>
  <si>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</si>
  <si>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</si>
  <si>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</si>
  <si>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</si>
  <si>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</si>
  <si>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</si>
  <si>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</si>
  <si>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</si>
  <si>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</si>
  <si>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</si>
  <si>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</si>
  <si>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</si>
  <si>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</si>
  <si>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</si>
  <si>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</si>
  <si>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</si>
  <si>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</si>
  <si>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</si>
  <si>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</si>
  <si>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</si>
  <si>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</si>
  <si>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</si>
  <si>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</si>
  <si>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</si>
  <si>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</si>
  <si>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</si>
  <si>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</si>
  <si>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</si>
  <si>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</si>
  <si>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</si>
  <si>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</si>
  <si>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</si>
  <si>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</si>
  <si>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</si>
  <si>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</si>
  <si>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</si>
  <si>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</si>
  <si>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</si>
  <si>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</si>
  <si>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</si>
  <si>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</si>
  <si>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</si>
  <si>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</si>
  <si>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</si>
  <si>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</si>
  <si>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</si>
  <si>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</si>
  <si>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</si>
  <si>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</si>
  <si>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</si>
  <si>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</si>
  <si>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</si>
  <si>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</si>
  <si>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</si>
  <si>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</si>
  <si>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</si>
  <si>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</si>
  <si>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</si>
  <si>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</si>
  <si>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</si>
  <si>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</si>
  <si>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</si>
  <si>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</si>
  <si>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</si>
  <si>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</si>
  <si>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</si>
  <si>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</si>
  <si>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</si>
  <si>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</si>
  <si>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</si>
  <si>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</si>
  <si>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</si>
  <si>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</si>
  <si>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</si>
  <si>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</si>
  <si>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</si>
  <si>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</si>
  <si>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</si>
  <si>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</si>
  <si>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</si>
  <si>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</si>
  <si>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</si>
  <si>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</si>
  <si>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</si>
  <si>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</si>
  <si>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</si>
  <si>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</si>
  <si>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</si>
  <si>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</si>
  <si>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</si>
  <si>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</si>
  <si>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</si>
  <si>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</si>
  <si>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</si>
  <si>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</si>
  <si>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</si>
  <si>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</si>
  <si>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</si>
  <si>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</si>
  <si>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</si>
  <si>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</si>
  <si>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</si>
  <si>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</si>
  <si>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</si>
  <si>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</si>
  <si>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</si>
  <si>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</si>
  <si>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</si>
  <si>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</si>
  <si>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</si>
  <si>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</si>
  <si>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</si>
  <si>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</si>
  <si>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</si>
  <si>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</si>
  <si>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</si>
  <si>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</si>
  <si>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</si>
  <si>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</si>
  <si>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</si>
  <si>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</si>
  <si>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</si>
  <si>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</si>
  <si>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</si>
  <si>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</si>
  <si>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</si>
  <si>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</si>
  <si>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</si>
  <si>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</si>
  <si>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</si>
  <si>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</si>
  <si>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</si>
  <si>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</si>
  <si>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</si>
  <si>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</si>
  <si>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</si>
  <si>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</si>
  <si>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</si>
  <si>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</si>
  <si>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</si>
  <si>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</si>
  <si>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</si>
  <si>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</si>
  <si>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</si>
  <si>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</si>
  <si>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</si>
  <si>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</si>
  <si>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</si>
  <si>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</si>
  <si>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</si>
  <si>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</si>
  <si>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</si>
  <si>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</si>
  <si>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</si>
  <si>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</si>
  <si>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</si>
  <si>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</si>
  <si>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</si>
  <si>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</si>
  <si>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</si>
  <si>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</si>
  <si>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</si>
  <si>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</si>
  <si>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</si>
  <si>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</si>
  <si>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</si>
  <si>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</si>
  <si>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</si>
  <si>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</si>
  <si>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</si>
  <si>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</si>
  <si>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</si>
  <si>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</si>
  <si>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</si>
  <si>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</si>
  <si>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</si>
  <si>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</si>
  <si>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</si>
  <si>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</si>
  <si>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</si>
  <si>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</si>
  <si>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</si>
  <si>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</si>
  <si>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</si>
  <si>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</si>
  <si>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</si>
  <si>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</si>
  <si>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</si>
  <si>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</si>
  <si>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</si>
  <si>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</si>
  <si>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</si>
  <si>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</si>
  <si>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</si>
  <si>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</si>
  <si>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</si>
  <si>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</si>
  <si>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</si>
  <si>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</si>
  <si>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</si>
  <si>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</si>
  <si>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</si>
  <si>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</si>
  <si>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</si>
  <si>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</si>
  <si>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</si>
  <si>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</si>
  <si>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</si>
  <si>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</si>
  <si>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</si>
  <si>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</si>
  <si>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</si>
  <si>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</si>
  <si>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</si>
  <si>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</si>
  <si>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</si>
  <si>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</si>
  <si>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</si>
  <si>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</si>
  <si>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</si>
  <si>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</si>
  <si>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</si>
  <si>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</si>
  <si>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</si>
  <si>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</si>
  <si>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</si>
  <si>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</si>
  <si>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</si>
  <si>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</si>
  <si>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</si>
  <si>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</si>
  <si>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</si>
  <si>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</si>
  <si>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</si>
  <si>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</si>
  <si>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</si>
  <si>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</si>
  <si>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</si>
  <si>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</si>
  <si>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</si>
  <si>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</si>
  <si>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</si>
  <si>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</si>
  <si>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</si>
  <si>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</si>
  <si>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</si>
  <si>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</si>
  <si>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</si>
  <si>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</si>
  <si>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</si>
  <si>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</si>
  <si>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</si>
  <si>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</si>
  <si>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</si>
  <si>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</si>
  <si>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</si>
  <si>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</si>
  <si>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</si>
  <si>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</si>
  <si>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</si>
  <si>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</si>
  <si>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</si>
  <si>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</si>
  <si>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</si>
  <si>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</si>
  <si>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</si>
  <si>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</si>
  <si>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</si>
  <si>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</si>
  <si>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</si>
  <si>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</si>
  <si>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</si>
  <si>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</si>
  <si>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</si>
  <si>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</si>
  <si>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</si>
  <si>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</si>
  <si>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</si>
  <si>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</si>
  <si>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</si>
  <si>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</si>
  <si>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</si>
  <si>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</si>
  <si>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</si>
  <si>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</si>
  <si>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</si>
  <si>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</si>
  <si>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</si>
  <si>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</si>
  <si>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</si>
  <si>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</si>
  <si>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</si>
  <si>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</si>
  <si>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</si>
  <si>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</si>
  <si>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</si>
  <si>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</si>
  <si>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</si>
  <si>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</si>
  <si>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</si>
  <si>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</si>
  <si>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</si>
  <si>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</si>
  <si>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</si>
  <si>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</si>
  <si>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</si>
  <si>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</si>
  <si>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</si>
  <si>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</si>
  <si>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</si>
  <si>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</si>
  <si>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</si>
  <si>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</si>
  <si>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</si>
  <si>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</si>
  <si>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</si>
  <si>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</si>
  <si>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</si>
  <si>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</si>
  <si>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</si>
  <si>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</si>
  <si>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</si>
  <si>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</si>
  <si>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</si>
  <si>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</si>
  <si>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</si>
  <si>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</si>
  <si>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</si>
  <si>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</si>
  <si>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</si>
  <si>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</si>
  <si>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</si>
  <si>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</si>
  <si>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</si>
  <si>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</si>
  <si>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</si>
  <si>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</si>
  <si>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</si>
  <si>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</si>
  <si>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</si>
  <si>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</si>
  <si>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</si>
  <si>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</si>
  <si>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</si>
  <si>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</si>
  <si>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</si>
  <si>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</si>
  <si>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</si>
  <si>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</si>
  <si>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</si>
  <si>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</si>
  <si>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</si>
  <si>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</si>
  <si>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</si>
  <si>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</si>
  <si>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</si>
  <si>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</si>
  <si>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</si>
  <si>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</si>
  <si>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</si>
  <si>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</si>
  <si>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</si>
  <si>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</si>
  <si>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</si>
  <si>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</si>
  <si>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</si>
  <si>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</si>
  <si>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</si>
  <si>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</si>
  <si>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</si>
  <si>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</si>
  <si>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</si>
  <si>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</si>
  <si>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</si>
  <si>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</si>
  <si>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</si>
  <si>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</si>
  <si>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</si>
  <si>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</si>
  <si>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</si>
  <si>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</si>
  <si>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</si>
  <si>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</si>
  <si>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</si>
  <si>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</si>
  <si>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</si>
  <si>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</si>
  <si>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</si>
  <si>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</si>
  <si>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</si>
  <si>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</si>
  <si>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</si>
  <si>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</si>
  <si>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</si>
  <si>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</si>
  <si>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</si>
  <si>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</si>
  <si>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</si>
  <si>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</si>
  <si>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</si>
  <si>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</si>
  <si>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</si>
  <si>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</si>
  <si>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</si>
  <si>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</si>
  <si>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</si>
  <si>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</si>
  <si>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</si>
  <si>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</si>
  <si>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</si>
  <si>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</si>
  <si>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</si>
  <si>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</si>
  <si>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</si>
  <si>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</si>
  <si>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</si>
  <si>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</si>
  <si>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</si>
  <si>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</si>
  <si>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</si>
  <si>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</si>
  <si>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</si>
  <si>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</si>
  <si>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</si>
  <si>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</si>
  <si>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</si>
  <si>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</si>
  <si>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</si>
  <si>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</si>
  <si>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</si>
  <si>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</si>
  <si>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</si>
  <si>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</si>
  <si>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</si>
  <si>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</si>
  <si>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</si>
  <si>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</si>
  <si>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</si>
  <si>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</si>
  <si>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</si>
  <si>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</si>
  <si>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</si>
  <si>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</si>
  <si>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</si>
  <si>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</si>
  <si>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</si>
  <si>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</si>
  <si>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</si>
  <si>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</si>
  <si>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</si>
  <si>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</si>
  <si>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</si>
  <si>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</si>
  <si>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</si>
  <si>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</si>
  <si>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</si>
  <si>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</si>
  <si>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</si>
  <si>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</si>
  <si>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</si>
  <si>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</si>
  <si>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</si>
  <si>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</si>
  <si>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</si>
  <si>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</si>
  <si>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</si>
  <si>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</si>
  <si>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</si>
  <si>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</si>
  <si>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</si>
  <si>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</si>
  <si>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</si>
  <si>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</si>
  <si>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</si>
  <si>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</si>
  <si>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</si>
  <si>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</si>
  <si>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</si>
  <si>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</si>
  <si>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</si>
  <si>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</si>
  <si>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</si>
  <si>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</si>
  <si>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</si>
  <si>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</si>
  <si>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</si>
  <si>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</si>
  <si>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</si>
  <si>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</si>
  <si>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</si>
  <si>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</si>
  <si>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</si>
  <si>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</si>
  <si>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</si>
  <si>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</si>
  <si>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</si>
  <si>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</si>
  <si>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</si>
  <si>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</si>
  <si>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</si>
  <si>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</si>
  <si>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</si>
  <si>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</si>
  <si>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</si>
  <si>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</si>
  <si>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</si>
  <si>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</si>
  <si>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</si>
  <si>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</si>
  <si>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</si>
  <si>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</si>
  <si>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</si>
  <si>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</si>
  <si>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</si>
  <si>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</si>
  <si>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</si>
  <si>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</si>
  <si>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</si>
  <si>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</si>
  <si>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</si>
  <si>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</si>
  <si>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</si>
  <si>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</si>
  <si>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</si>
  <si>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</si>
  <si>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</si>
  <si>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</si>
  <si>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</si>
  <si>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</si>
  <si>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</si>
  <si>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</si>
  <si>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</si>
  <si>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</si>
  <si>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</si>
  <si>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</si>
  <si>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</si>
  <si>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</si>
  <si>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</si>
  <si>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</si>
  <si>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</si>
  <si>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</si>
  <si>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</si>
  <si>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</si>
  <si>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</si>
  <si>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</si>
  <si>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</si>
  <si>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</si>
  <si>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</si>
  <si>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</si>
  <si>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</si>
  <si>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</si>
  <si>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</si>
  <si>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</si>
  <si>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</si>
  <si>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</si>
  <si>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</si>
  <si>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</si>
  <si>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</si>
  <si>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</si>
  <si>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</si>
  <si>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</si>
  <si>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</si>
  <si>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</si>
  <si>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</si>
  <si>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</si>
  <si>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</si>
  <si>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</si>
  <si>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</si>
  <si>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</si>
  <si>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</si>
  <si>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</si>
  <si>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</si>
  <si>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</si>
  <si>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</si>
  <si>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</si>
  <si>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</si>
  <si>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</si>
  <si>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</si>
  <si>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</si>
  <si>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</si>
  <si>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</si>
  <si>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</si>
  <si>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</si>
  <si>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</si>
  <si>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</si>
  <si>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</si>
  <si>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</si>
  <si>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</si>
  <si>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</si>
  <si>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</si>
  <si>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</si>
  <si>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</si>
  <si>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</si>
  <si>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</si>
  <si>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</si>
  <si>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</si>
  <si>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</si>
  <si>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</si>
  <si>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</si>
  <si>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</si>
  <si>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</si>
  <si>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</si>
  <si>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</si>
  <si>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</si>
  <si>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</si>
  <si>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</si>
  <si>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</si>
  <si>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</si>
  <si>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</si>
  <si>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</si>
  <si>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</si>
  <si>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</si>
  <si>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</si>
  <si>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</si>
  <si>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</si>
  <si>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</si>
  <si>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</si>
  <si>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</si>
  <si>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</si>
  <si>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</si>
  <si>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</si>
  <si>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</si>
  <si>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</si>
  <si>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</si>
  <si>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</si>
  <si>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</si>
  <si>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</si>
  <si>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</si>
  <si>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</si>
  <si>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</si>
  <si>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</si>
  <si>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</si>
  <si>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</si>
  <si>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</si>
  <si>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</si>
  <si>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</si>
  <si>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</si>
  <si>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</si>
  <si>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</si>
  <si>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</si>
  <si>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</si>
  <si>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</si>
  <si>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</si>
  <si>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</si>
  <si>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</si>
  <si>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</si>
  <si>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</si>
  <si>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</si>
  <si>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</si>
  <si>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</si>
  <si>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</si>
  <si>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</si>
  <si>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</si>
  <si>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</si>
  <si>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</si>
  <si>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</si>
  <si>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</si>
  <si>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</si>
  <si>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</si>
  <si>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</si>
  <si>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</si>
  <si>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</si>
  <si>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</si>
  <si>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</si>
  <si>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</si>
  <si>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</si>
  <si>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</si>
  <si>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</si>
  <si>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</si>
  <si>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</si>
  <si>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</si>
  <si>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</si>
  <si>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</si>
  <si>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</si>
  <si>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</si>
  <si>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</si>
  <si>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</si>
  <si>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</si>
  <si>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</si>
  <si>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</si>
  <si>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</si>
  <si>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</si>
  <si>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</si>
  <si>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</si>
  <si>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</si>
  <si>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</si>
  <si>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</si>
  <si>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</si>
  <si>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</si>
  <si>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</si>
  <si>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</si>
  <si>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</si>
  <si>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</si>
  <si>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</si>
  <si>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</si>
  <si>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</si>
  <si>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</si>
  <si>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</si>
  <si>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</si>
  <si>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</si>
  <si>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</si>
  <si>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</si>
  <si>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</si>
  <si>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</si>
  <si>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</si>
  <si>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</si>
  <si>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</si>
  <si>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</si>
  <si>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</si>
  <si>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</si>
  <si>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</si>
  <si>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</si>
  <si>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</si>
  <si>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</si>
  <si>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</si>
  <si>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</si>
  <si>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</si>
  <si>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</si>
  <si>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</si>
  <si>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</si>
  <si>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</si>
  <si>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</si>
  <si>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</si>
  <si>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</si>
  <si>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</si>
  <si>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</si>
  <si>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</si>
  <si>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</si>
  <si>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</si>
  <si>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</si>
  <si>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</si>
  <si>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</si>
  <si>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</si>
  <si>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</si>
  <si>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</si>
  <si>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</si>
  <si>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</si>
  <si>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</si>
  <si>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</si>
  <si>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</si>
  <si>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</si>
  <si>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</si>
  <si>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</si>
  <si>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</si>
  <si>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</si>
  <si>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</si>
  <si>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</si>
  <si>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</si>
  <si>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</si>
  <si>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</si>
  <si>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</si>
  <si>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</si>
  <si>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</si>
  <si>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</si>
  <si>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</si>
  <si>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</si>
  <si>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</si>
  <si>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</si>
  <si>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</si>
  <si>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</si>
  <si>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</si>
  <si>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</si>
  <si>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</si>
  <si>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</si>
  <si>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</si>
  <si>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</si>
  <si>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</si>
  <si>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</si>
  <si>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</si>
  <si>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</si>
  <si>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</si>
  <si>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</si>
  <si>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</si>
  <si>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</si>
  <si>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</si>
  <si>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</si>
  <si>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</si>
  <si>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</si>
  <si>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</si>
  <si>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</si>
  <si>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</si>
  <si>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</si>
  <si>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</si>
  <si>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</si>
  <si>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</si>
  <si>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</si>
  <si>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</si>
  <si>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</si>
  <si>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</si>
  <si>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</si>
  <si>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</si>
  <si>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</si>
  <si>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</si>
  <si>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</si>
  <si>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</si>
  <si>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</si>
  <si>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</si>
  <si>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</si>
  <si>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</si>
  <si>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</si>
  <si>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</si>
  <si>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</si>
  <si>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</si>
  <si>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</si>
  <si>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</si>
  <si>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</si>
  <si>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</si>
  <si>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</si>
  <si>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</si>
  <si>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</si>
  <si>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</si>
  <si>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</si>
  <si>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</si>
  <si>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</si>
  <si>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</si>
  <si>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</si>
  <si>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</si>
  <si>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</si>
  <si>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</si>
  <si>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</si>
  <si>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</si>
  <si>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</si>
  <si>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</si>
  <si>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</si>
  <si>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</si>
  <si>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</si>
  <si>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</si>
  <si>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</si>
  <si>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</si>
  <si>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</si>
  <si>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</si>
  <si>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</si>
  <si>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</si>
  <si>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</si>
  <si>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</si>
  <si>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</si>
  <si>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</si>
  <si>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</si>
  <si>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</si>
  <si>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</si>
  <si>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</si>
  <si>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</si>
  <si>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</si>
  <si>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</si>
  <si>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</si>
  <si>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</si>
  <si>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</si>
  <si>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</si>
  <si>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</si>
  <si>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</si>
  <si>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</si>
  <si>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</si>
  <si>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</si>
  <si>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</si>
  <si>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</si>
  <si>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</si>
  <si>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</si>
  <si>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</si>
  <si>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</si>
  <si>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</si>
  <si>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</si>
  <si>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</si>
  <si>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</si>
  <si>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</si>
  <si>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</si>
  <si>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</si>
  <si>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</si>
  <si>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</si>
  <si>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</si>
  <si>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</si>
  <si>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</si>
  <si>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</si>
  <si>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</si>
  <si>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</si>
  <si>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</si>
  <si>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</si>
  <si>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</si>
  <si>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</si>
  <si>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</si>
  <si>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</si>
  <si>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</si>
  <si>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</si>
  <si>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</si>
  <si>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</si>
  <si>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</si>
  <si>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</si>
  <si>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</si>
  <si>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</si>
  <si>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</si>
  <si>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</si>
  <si>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</si>
  <si>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</si>
  <si>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</si>
  <si>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</si>
  <si>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</si>
  <si>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</si>
  <si>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</si>
  <si>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</si>
  <si>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</si>
  <si>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</si>
  <si>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</si>
  <si>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</si>
  <si>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</si>
  <si>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</si>
  <si>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</si>
  <si>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</si>
  <si>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</si>
  <si>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</si>
  <si>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</si>
  <si>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</si>
  <si>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</si>
  <si>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</si>
  <si>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</si>
  <si>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</si>
  <si>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</si>
  <si>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</si>
  <si>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</si>
  <si>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</si>
  <si>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</si>
  <si>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</si>
  <si>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</si>
  <si>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</si>
  <si>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</si>
  <si>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</si>
  <si>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</si>
  <si>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</si>
  <si>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</si>
  <si>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</si>
  <si>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</si>
  <si>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</si>
  <si>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</si>
  <si>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</si>
  <si>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</si>
  <si>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</si>
  <si>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</si>
  <si>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</si>
  <si>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</si>
  <si>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</si>
  <si>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</si>
  <si>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</si>
  <si>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</si>
  <si>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</si>
  <si>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</si>
  <si>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</si>
  <si>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</si>
  <si>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</si>
  <si>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</si>
  <si>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</si>
  <si>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</si>
  <si>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</si>
  <si>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</si>
  <si>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</si>
  <si>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</si>
  <si>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</si>
  <si>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</si>
  <si>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</si>
  <si>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</si>
  <si>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</si>
  <si>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</si>
  <si>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</si>
  <si>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</si>
  <si>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</si>
  <si>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</si>
  <si>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</si>
  <si>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</si>
  <si>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</si>
  <si>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</si>
  <si>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</si>
  <si>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</si>
  <si>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</si>
  <si>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</si>
  <si>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</si>
  <si>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</si>
  <si>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</si>
  <si>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</si>
  <si>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</si>
  <si>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</si>
  <si>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</si>
  <si>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</si>
  <si>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</si>
  <si>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</si>
  <si>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</si>
  <si>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</si>
  <si>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</si>
  <si>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</si>
  <si>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</si>
  <si>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</si>
  <si>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</si>
  <si>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</si>
  <si>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</si>
  <si>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</si>
  <si>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</si>
  <si>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</si>
  <si>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</si>
  <si>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</si>
  <si>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</si>
  <si>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</si>
  <si>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</si>
  <si>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</si>
  <si>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</si>
  <si>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</si>
  <si>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</si>
  <si>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</si>
  <si>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</si>
  <si>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</si>
  <si>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</si>
  <si>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</si>
  <si>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</si>
  <si>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</si>
  <si>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</si>
  <si>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</si>
  <si>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</si>
  <si>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</si>
  <si>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</si>
  <si>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</si>
  <si>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</si>
  <si>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</si>
  <si>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</si>
  <si>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</si>
  <si>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</si>
  <si>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</si>
  <si>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</si>
  <si>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</si>
  <si>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</si>
  <si>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</si>
  <si>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</si>
  <si>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</si>
  <si>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</si>
  <si>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</si>
  <si>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</si>
  <si>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</si>
  <si>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</si>
  <si>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</si>
  <si>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</si>
  <si>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</si>
  <si>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</si>
  <si>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</si>
  <si>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</si>
  <si>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</si>
  <si>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</si>
  <si>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</si>
  <si>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</si>
  <si>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</si>
  <si>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</si>
  <si>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</si>
  <si>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</si>
  <si>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</si>
  <si>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</si>
  <si>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</si>
  <si>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</si>
  <si>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</si>
  <si>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</si>
  <si>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</si>
  <si>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</si>
  <si>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</si>
  <si>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</si>
  <si>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</si>
  <si>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</si>
  <si>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</si>
  <si>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</si>
  <si>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</si>
  <si>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</si>
  <si>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</si>
  <si>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</si>
  <si>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</si>
  <si>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</si>
  <si>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</si>
  <si>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</si>
  <si>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</si>
  <si>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</si>
  <si>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</si>
  <si>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</si>
  <si>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</si>
  <si>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</si>
  <si>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</si>
  <si>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</si>
  <si>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</si>
  <si>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</si>
  <si>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</si>
  <si>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</si>
  <si>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</si>
  <si>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</si>
  <si>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</si>
  <si>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</si>
  <si>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</si>
  <si>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</si>
  <si>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</si>
  <si>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</si>
  <si>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</si>
  <si>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</si>
  <si>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</si>
  <si>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</si>
  <si>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</si>
  <si>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</si>
  <si>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</si>
  <si>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</si>
  <si>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</si>
  <si>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</si>
  <si>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</si>
  <si>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</si>
  <si>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</si>
  <si>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</si>
  <si>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</si>
  <si>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</si>
  <si>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</si>
  <si>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</si>
  <si>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</si>
  <si>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</si>
  <si>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</si>
  <si>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</si>
  <si>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</si>
  <si>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</si>
  <si>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</si>
  <si>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</si>
  <si>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</si>
  <si>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</si>
  <si>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</si>
  <si>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</si>
  <si>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</si>
  <si>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</si>
  <si>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</si>
  <si>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</si>
  <si>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</si>
  <si>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</si>
  <si>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</si>
  <si>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</si>
  <si>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</si>
  <si>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</si>
  <si>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</si>
  <si>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</si>
  <si>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</si>
  <si>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</si>
  <si>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</si>
  <si>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</si>
  <si>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</si>
  <si>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</si>
  <si>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</si>
  <si>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</si>
  <si>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</si>
  <si>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</si>
  <si>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</si>
  <si>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</si>
  <si>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</si>
  <si>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</si>
  <si>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</si>
  <si>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</si>
  <si>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</si>
  <si>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</si>
  <si>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</si>
  <si>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</si>
  <si>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</si>
  <si>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</si>
  <si>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</si>
  <si>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</si>
  <si>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</si>
  <si>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</si>
  <si>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</si>
  <si>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</si>
  <si>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</si>
  <si>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</si>
  <si>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</si>
  <si>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</si>
  <si>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</si>
  <si>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</si>
  <si>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</si>
  <si>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</si>
  <si>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</si>
  <si>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</si>
  <si>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</si>
  <si>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</si>
  <si>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</si>
  <si>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</si>
  <si>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</si>
  <si>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</si>
  <si>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</si>
  <si>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</si>
  <si>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</si>
  <si>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</si>
  <si>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</si>
  <si>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</si>
  <si>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</si>
  <si>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</si>
  <si>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</si>
  <si>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</si>
  <si>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</si>
  <si>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</si>
  <si>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</si>
  <si>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</si>
  <si>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</si>
  <si>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</si>
  <si>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</si>
  <si>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</si>
  <si>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</si>
  <si>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</si>
  <si>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</si>
  <si>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</si>
  <si>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</si>
  <si>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</si>
  <si>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</si>
  <si>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</si>
  <si>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</si>
  <si>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</si>
  <si>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</si>
  <si>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</si>
  <si>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</si>
  <si>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</si>
  <si>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</si>
  <si>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</si>
  <si>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</si>
  <si>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</si>
  <si>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</si>
  <si>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</si>
  <si>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</si>
  <si>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</si>
  <si>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</si>
  <si>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</si>
  <si>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</si>
  <si>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</si>
  <si>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</si>
  <si>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</si>
  <si>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</si>
  <si>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</si>
  <si>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</si>
  <si>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</si>
  <si>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</si>
  <si>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</si>
  <si>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</si>
  <si>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</si>
  <si>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</si>
  <si>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</si>
  <si>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</si>
  <si>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</si>
  <si>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</si>
  <si>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</si>
  <si>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</si>
  <si>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</si>
  <si>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</si>
  <si>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</si>
  <si>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</si>
  <si>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</si>
  <si>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</si>
  <si>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</si>
  <si>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</si>
  <si>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</si>
  <si>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</si>
  <si>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</si>
  <si>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</si>
  <si>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</si>
  <si>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</si>
  <si>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</si>
  <si>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</si>
  <si>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</si>
  <si>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</si>
  <si>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</si>
  <si>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</si>
  <si>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</si>
  <si>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</si>
  <si>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</si>
  <si>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</si>
  <si>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</si>
  <si>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</si>
  <si>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</si>
  <si>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</si>
  <si>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</si>
  <si>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</si>
  <si>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</si>
  <si>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</si>
  <si>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</si>
  <si>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</si>
  <si>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</si>
  <si>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</si>
  <si>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</si>
  <si>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</si>
  <si>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</si>
  <si>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</si>
  <si>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</si>
  <si>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</si>
  <si>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</si>
  <si>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</si>
  <si>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</si>
  <si>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</si>
  <si>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</si>
  <si>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</si>
  <si>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</si>
  <si>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</si>
  <si>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</si>
  <si>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</si>
  <si>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</si>
  <si>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</si>
  <si>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</si>
  <si>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</si>
  <si>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</si>
  <si>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</si>
  <si>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</si>
  <si>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</si>
  <si>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</si>
  <si>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</si>
  <si>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</si>
  <si>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</si>
  <si>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</si>
  <si>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</si>
  <si>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</si>
  <si>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</si>
  <si>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</si>
  <si>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</si>
  <si>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</si>
  <si>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</si>
  <si>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</si>
  <si>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</si>
  <si>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</si>
  <si>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</si>
  <si>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</si>
  <si>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</si>
  <si>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</si>
  <si>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</si>
  <si>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</si>
  <si>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</si>
  <si>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</si>
  <si>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</si>
  <si>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</si>
  <si>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</si>
  <si>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</si>
  <si>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</si>
  <si>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</si>
  <si>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</si>
  <si>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</si>
  <si>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</si>
  <si>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</si>
  <si>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</si>
  <si>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</si>
  <si>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</si>
  <si>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</si>
  <si>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</si>
  <si>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</si>
  <si>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</si>
  <si>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</si>
  <si>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</si>
  <si>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</si>
  <si>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</si>
  <si>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</si>
  <si>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</si>
  <si>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</si>
  <si>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</si>
  <si>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</si>
  <si>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</si>
  <si>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</si>
  <si>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</si>
  <si>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</si>
  <si>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</si>
  <si>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</si>
  <si>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</si>
  <si>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</si>
  <si>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</si>
  <si>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</si>
  <si>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</si>
  <si>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</si>
  <si>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</si>
  <si>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</si>
  <si>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</si>
  <si>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</si>
  <si>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</si>
  <si>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</si>
  <si>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</si>
  <si>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</si>
  <si>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</si>
  <si>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</si>
  <si>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</si>
  <si>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</si>
  <si>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</si>
  <si>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</si>
  <si>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</si>
  <si>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</si>
  <si>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</si>
  <si>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</si>
  <si>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</si>
  <si>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</si>
  <si>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</si>
  <si>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</si>
  <si>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</si>
  <si>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</si>
  <si>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</si>
  <si>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</si>
  <si>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</si>
  <si>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</si>
  <si>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</si>
  <si>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</si>
  <si>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</si>
  <si>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</si>
  <si>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</si>
  <si>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</si>
  <si>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</si>
  <si>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</si>
  <si>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</si>
  <si>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</si>
  <si>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</si>
  <si>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</si>
  <si>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</si>
  <si>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</si>
  <si>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</si>
  <si>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</si>
  <si>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</si>
  <si>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</si>
  <si>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</si>
  <si>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</si>
  <si>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</si>
  <si>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</si>
  <si>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</si>
  <si>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</si>
  <si>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</si>
  <si>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</si>
  <si>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</si>
  <si>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</si>
  <si>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</si>
  <si>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</si>
  <si>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</si>
  <si>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</si>
  <si>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</si>
  <si>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</si>
  <si>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</si>
  <si>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</si>
  <si>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</si>
  <si>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</si>
  <si>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</si>
  <si>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</si>
  <si>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</si>
  <si>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</si>
  <si>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</si>
  <si>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</si>
  <si>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</si>
  <si>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</si>
  <si>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</si>
  <si>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</si>
  <si>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</si>
  <si>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</si>
  <si>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</si>
  <si>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</si>
  <si>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</si>
  <si>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</si>
  <si>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</si>
  <si>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</si>
  <si>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</si>
  <si>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</si>
  <si>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</si>
  <si>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</si>
  <si>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</si>
  <si>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</si>
  <si>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</si>
  <si>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</si>
  <si>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</si>
  <si>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</si>
  <si>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</si>
  <si>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</si>
  <si>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</si>
  <si>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</si>
  <si>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</si>
  <si>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</si>
  <si>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</si>
  <si>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</si>
  <si>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</si>
  <si>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</si>
  <si>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</si>
  <si>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</si>
  <si>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</si>
  <si>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</si>
  <si>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</si>
  <si>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</si>
  <si>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</si>
  <si>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</si>
  <si>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</si>
  <si>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</si>
  <si>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</si>
  <si>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</si>
  <si>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</si>
  <si>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</si>
  <si>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</si>
  <si>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</si>
  <si>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</si>
  <si>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</si>
  <si>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</si>
  <si>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</si>
  <si>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</si>
  <si>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</si>
  <si>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</si>
  <si>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</si>
  <si>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</si>
  <si>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</si>
  <si>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</si>
  <si>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</si>
  <si>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</si>
  <si>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</si>
  <si>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</si>
  <si>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</si>
  <si>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</si>
  <si>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</si>
  <si>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</si>
  <si>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</si>
  <si>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</si>
  <si>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</si>
  <si>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</si>
  <si>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</si>
  <si>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</si>
  <si>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</si>
  <si>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</si>
  <si>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</si>
  <si>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</si>
  <si>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</si>
  <si>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</si>
  <si>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</si>
  <si>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</si>
  <si>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</si>
  <si>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</si>
  <si>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</si>
  <si>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</si>
  <si>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</si>
  <si>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</si>
  <si>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</si>
  <si>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</si>
  <si>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</si>
  <si>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</si>
  <si>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</si>
  <si>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</si>
  <si>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</si>
  <si>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</si>
  <si>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</si>
  <si>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</si>
  <si>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</si>
  <si>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</si>
  <si>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</si>
  <si>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</si>
  <si>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</si>
  <si>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</si>
  <si>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</si>
  <si>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</si>
  <si>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</si>
  <si>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</si>
  <si>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</si>
  <si>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</si>
  <si>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</si>
  <si>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</si>
  <si>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</si>
  <si>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</si>
  <si>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</si>
  <si>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</si>
  <si>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</si>
  <si>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</si>
  <si>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</si>
  <si>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</si>
  <si>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</si>
  <si>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</si>
  <si>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</si>
  <si>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</si>
  <si>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</si>
  <si>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</si>
  <si>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</si>
  <si>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</si>
  <si>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</si>
  <si>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</si>
  <si>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</si>
  <si>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</si>
  <si>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</si>
  <si>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</si>
  <si>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</si>
  <si>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</si>
  <si>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</si>
  <si>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</si>
  <si>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</si>
  <si>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</si>
  <si>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</si>
  <si>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</si>
  <si>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</si>
  <si>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</si>
  <si>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</si>
  <si>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</si>
  <si>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</si>
  <si>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</si>
  <si>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</si>
  <si>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</si>
  <si>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</si>
  <si>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</si>
  <si>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</si>
  <si>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</si>
  <si>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</si>
  <si>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</si>
  <si>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</si>
  <si>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</si>
  <si>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</si>
  <si>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</si>
  <si>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</si>
  <si>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</si>
  <si>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</si>
  <si>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</si>
  <si>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</si>
  <si>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</si>
  <si>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</si>
  <si>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</si>
  <si>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</si>
  <si>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</si>
  <si>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</si>
  <si>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</si>
  <si>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</si>
  <si>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</si>
  <si>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</si>
  <si>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</si>
  <si>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</si>
  <si>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</si>
  <si>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</si>
  <si>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</si>
  <si>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</si>
  <si>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</si>
  <si>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</si>
  <si>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</si>
  <si>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</si>
  <si>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</si>
  <si>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</si>
  <si>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</si>
  <si>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</si>
  <si>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</si>
  <si>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</si>
  <si>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</si>
  <si>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</si>
  <si>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</si>
  <si>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</si>
  <si>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</si>
  <si>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</si>
  <si>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</si>
  <si>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</si>
  <si>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</si>
  <si>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</si>
  <si>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</si>
  <si>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</si>
  <si>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</si>
  <si>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</si>
  <si>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</si>
  <si>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</si>
  <si>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</si>
  <si>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</si>
  <si>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</si>
  <si>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</si>
  <si>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</si>
  <si>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</si>
  <si>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</si>
  <si>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</si>
  <si>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</si>
  <si>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</si>
  <si>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</si>
  <si>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</si>
  <si>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</si>
  <si>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</si>
  <si>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</si>
  <si>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</si>
  <si>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</si>
  <si>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</si>
  <si>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</si>
  <si>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</si>
  <si>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</si>
  <si>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</si>
  <si>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</si>
  <si>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</si>
  <si>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</si>
  <si>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</si>
  <si>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</si>
  <si>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</si>
  <si>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</si>
  <si>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</si>
  <si>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</si>
  <si>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</si>
  <si>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</si>
  <si>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</si>
  <si>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</si>
  <si>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</si>
  <si>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</si>
  <si>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</si>
  <si>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</si>
  <si>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</si>
  <si>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</si>
  <si>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</si>
  <si>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</si>
  <si>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</si>
  <si>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</si>
  <si>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</si>
  <si>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</si>
  <si>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</si>
  <si>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</si>
  <si>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</si>
  <si>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</si>
  <si>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</si>
  <si>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</si>
  <si>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</si>
  <si>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</si>
  <si>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</si>
  <si>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</si>
  <si>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</si>
  <si>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</si>
  <si>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</si>
  <si>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</si>
  <si>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</si>
  <si>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</si>
  <si>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</si>
  <si>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</si>
  <si>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</si>
  <si>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</si>
  <si>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</si>
  <si>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</si>
  <si>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</si>
  <si>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</si>
  <si>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</si>
  <si>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</si>
  <si>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</si>
  <si>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</si>
  <si>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</si>
  <si>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</si>
  <si>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</si>
  <si>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</si>
  <si>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</si>
  <si>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</si>
  <si>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</si>
  <si>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</si>
  <si>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</si>
  <si>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</si>
  <si>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</si>
  <si>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</si>
  <si>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</si>
  <si>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</si>
  <si>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</si>
  <si>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</si>
  <si>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</si>
  <si>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</si>
  <si>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</si>
  <si>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</si>
  <si>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</si>
  <si>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</si>
  <si>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</si>
  <si>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</si>
  <si>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</si>
  <si>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</si>
  <si>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</si>
  <si>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</si>
  <si>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</si>
  <si>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</si>
  <si>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</si>
  <si>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</si>
  <si>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</si>
  <si>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</si>
  <si>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</si>
  <si>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</si>
  <si>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</si>
  <si>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</si>
  <si>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</si>
  <si>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</si>
  <si>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</si>
  <si>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</si>
  <si>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</si>
  <si>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</si>
  <si>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</si>
  <si>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</si>
  <si>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</si>
  <si>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</si>
  <si>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</si>
  <si>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</si>
  <si>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</si>
  <si>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</si>
  <si>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</si>
  <si>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</si>
  <si>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</si>
  <si>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</si>
  <si>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</si>
  <si>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</si>
  <si>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</si>
  <si>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</si>
  <si>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</si>
  <si>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</si>
  <si>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</si>
  <si>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</si>
  <si>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</si>
  <si>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</si>
  <si>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</si>
  <si>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</si>
  <si>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</si>
  <si>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</si>
  <si>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</si>
  <si>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</si>
  <si>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</si>
  <si>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</si>
  <si>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</si>
  <si>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</si>
  <si>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</si>
  <si>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</si>
  <si>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</si>
  <si>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</si>
  <si>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</si>
  <si>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</si>
  <si>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</si>
  <si>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</si>
  <si>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</si>
  <si>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</si>
  <si>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</si>
  <si>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</si>
  <si>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</si>
  <si>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</si>
  <si>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</si>
  <si>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</si>
  <si>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</si>
  <si>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</si>
  <si>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</si>
  <si>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</si>
  <si>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</si>
  <si>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</si>
  <si>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</si>
  <si>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</si>
  <si>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</si>
  <si>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</si>
  <si>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</si>
  <si>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</si>
  <si>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</si>
  <si>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</si>
  <si>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</si>
  <si>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</si>
  <si>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</si>
  <si>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</si>
  <si>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</si>
  <si>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</si>
  <si>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</si>
  <si>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</si>
  <si>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</si>
  <si>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</si>
  <si>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</si>
  <si>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</si>
  <si>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</si>
  <si>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</si>
  <si>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</si>
  <si>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</si>
  <si>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</si>
  <si>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</si>
  <si>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</si>
  <si>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</si>
  <si>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</si>
  <si>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</si>
  <si>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</si>
  <si>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</si>
  <si>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</si>
  <si>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</si>
  <si>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</si>
  <si>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</si>
  <si>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</si>
  <si>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</si>
  <si>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</si>
  <si>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</si>
  <si>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</si>
  <si>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</si>
  <si>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</si>
  <si>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</si>
  <si>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</si>
  <si>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</si>
  <si>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</si>
  <si>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</si>
  <si>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</si>
  <si>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</si>
  <si>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</si>
  <si>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</si>
  <si>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</si>
  <si>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</si>
  <si>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</si>
  <si>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</si>
  <si>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</si>
  <si>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</si>
  <si>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</si>
  <si>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</si>
  <si>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</si>
  <si>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</si>
  <si>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</si>
  <si>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</si>
  <si>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</si>
  <si>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</si>
  <si>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</si>
  <si>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</si>
  <si>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</si>
  <si>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</si>
  <si>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</si>
  <si>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</si>
  <si>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</si>
  <si>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</si>
  <si>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</si>
  <si>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</si>
  <si>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</si>
  <si>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</si>
  <si>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</si>
  <si>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</si>
  <si>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</si>
  <si>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</si>
  <si>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</si>
  <si>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</si>
  <si>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</si>
  <si>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</si>
  <si>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</si>
  <si>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</si>
  <si>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</si>
  <si>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</si>
  <si>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</si>
  <si>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</si>
  <si>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</si>
  <si>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</si>
  <si>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</si>
  <si>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</si>
  <si>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</si>
  <si>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</si>
  <si>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</si>
  <si>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</si>
  <si>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</si>
  <si>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</si>
  <si>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</si>
  <si>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</si>
  <si>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</si>
  <si>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</si>
  <si>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</si>
  <si>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</si>
  <si>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</si>
  <si>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</si>
  <si>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</si>
  <si>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</si>
  <si>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</si>
  <si>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</si>
  <si>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</si>
  <si>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</si>
  <si>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</si>
  <si>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</si>
  <si>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</si>
  <si>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</si>
  <si>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</si>
  <si>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</si>
  <si>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</si>
  <si>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</si>
  <si>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</si>
  <si>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</si>
  <si>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</si>
  <si>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</si>
  <si>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</si>
  <si>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</si>
  <si>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</si>
  <si>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</si>
  <si>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</si>
  <si>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</si>
  <si>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</si>
  <si>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</si>
  <si>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</si>
  <si>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</si>
  <si>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</si>
  <si>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</si>
  <si>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</si>
  <si>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</si>
  <si>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</si>
  <si>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</si>
  <si>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</si>
  <si>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</si>
  <si>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</si>
  <si>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</si>
  <si>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</si>
  <si>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</si>
  <si>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</si>
  <si>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</si>
  <si>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</si>
  <si>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</si>
  <si>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</si>
  <si>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</si>
  <si>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</si>
  <si>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</si>
  <si>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</si>
  <si>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</si>
  <si>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</si>
  <si>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</si>
  <si>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</si>
  <si>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</si>
  <si>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</si>
  <si>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</si>
  <si>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</si>
  <si>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</si>
  <si>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</si>
  <si>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</si>
  <si>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</si>
  <si>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</si>
  <si>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</si>
  <si>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</si>
  <si>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</si>
  <si>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</si>
  <si>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</si>
  <si>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</si>
  <si>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</si>
  <si>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</si>
  <si>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</si>
  <si>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</si>
  <si>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</si>
  <si>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</si>
  <si>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</si>
  <si>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</si>
  <si>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</si>
  <si>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</si>
  <si>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</si>
  <si>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</si>
  <si>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</si>
  <si>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</si>
  <si>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</si>
  <si>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</si>
  <si>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</si>
  <si>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</si>
  <si>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</si>
  <si>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</si>
  <si>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</si>
  <si>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</si>
  <si>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</si>
  <si>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</si>
  <si>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</si>
  <si>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</si>
  <si>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</si>
  <si>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</si>
  <si>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</si>
  <si>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</si>
  <si>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</si>
  <si>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</si>
  <si>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</si>
  <si>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</si>
  <si>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</si>
  <si>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</si>
  <si>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</si>
  <si>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</si>
  <si>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</si>
  <si>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</si>
  <si>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</si>
  <si>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</si>
  <si>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</si>
  <si>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</si>
  <si>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</si>
  <si>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</si>
  <si>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</si>
  <si>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</si>
  <si>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</si>
  <si>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</si>
  <si>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</si>
  <si>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</si>
  <si>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</si>
  <si>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</si>
  <si>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</si>
  <si>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</si>
  <si>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</si>
  <si>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</si>
  <si>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</si>
  <si>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</si>
  <si>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</si>
  <si>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</si>
  <si>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</si>
  <si>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</si>
  <si>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</si>
  <si>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</si>
  <si>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</si>
  <si>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</si>
  <si>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</si>
  <si>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</si>
  <si>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</si>
  <si>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</si>
  <si>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</si>
  <si>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</si>
  <si>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</si>
  <si>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</si>
  <si>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</si>
  <si>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</si>
  <si>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</si>
  <si>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</si>
  <si>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</si>
  <si>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</si>
  <si>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</si>
  <si>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</si>
  <si>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</si>
  <si>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</si>
  <si>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</si>
  <si>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</si>
  <si>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</si>
  <si>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</si>
  <si>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</si>
  <si>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</si>
  <si>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</si>
  <si>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</si>
  <si>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</si>
  <si>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</si>
  <si>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</si>
  <si>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</si>
  <si>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</si>
  <si>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</si>
  <si>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</si>
  <si>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</si>
  <si>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</si>
  <si>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</si>
  <si>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</si>
  <si>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</si>
  <si>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</si>
  <si>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</si>
  <si>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</si>
  <si>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</si>
  <si>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</si>
  <si>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</si>
  <si>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</si>
  <si>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</si>
  <si>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</si>
  <si>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</si>
  <si>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</si>
  <si>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</si>
  <si>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</si>
  <si>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</si>
  <si>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</si>
  <si>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</si>
  <si>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</si>
  <si>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</si>
  <si>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</si>
  <si>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</si>
  <si>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</si>
  <si>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</si>
  <si>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</si>
  <si>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</si>
  <si>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</si>
  <si>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</si>
  <si>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</si>
  <si>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</si>
  <si>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</si>
  <si>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</si>
  <si>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</si>
  <si>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</si>
  <si>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</si>
  <si>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</si>
  <si>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</si>
  <si>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</si>
  <si>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</si>
  <si>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</si>
  <si>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</si>
  <si>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</si>
  <si>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</si>
  <si>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</si>
  <si>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</si>
  <si>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</si>
  <si>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</si>
  <si>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</si>
  <si>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</si>
  <si>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</si>
  <si>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</si>
  <si>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</si>
  <si>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</si>
  <si>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</si>
  <si>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</si>
  <si>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</si>
  <si>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</si>
  <si>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</si>
  <si>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</si>
  <si>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</si>
  <si>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</si>
  <si>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</si>
  <si>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</si>
  <si>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</si>
  <si>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</si>
  <si>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</si>
  <si>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</si>
  <si>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</si>
  <si>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</si>
  <si>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</si>
  <si>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</si>
  <si>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</si>
  <si>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</si>
  <si>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</si>
  <si>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</si>
  <si>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</si>
  <si>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</si>
  <si>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</si>
  <si>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</si>
  <si>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</si>
  <si>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</si>
  <si>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</si>
  <si>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</si>
  <si>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</si>
  <si>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</si>
  <si>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</si>
  <si>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</si>
  <si>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</si>
  <si>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</si>
  <si>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</si>
  <si>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</si>
  <si>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</si>
  <si>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</si>
  <si>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</si>
  <si>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</si>
  <si>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</si>
  <si>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</si>
  <si>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</si>
  <si>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</si>
  <si>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</si>
  <si>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</si>
  <si>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</si>
  <si>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</si>
  <si>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</si>
  <si>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</si>
  <si>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</si>
  <si>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</si>
  <si>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</si>
  <si>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</si>
  <si>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</si>
  <si>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</si>
  <si>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</si>
  <si>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</si>
  <si>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</si>
  <si>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</si>
  <si>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</si>
  <si>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</si>
  <si>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</si>
  <si>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</si>
  <si>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</si>
  <si>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</si>
  <si>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</si>
  <si>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</si>
  <si>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</si>
  <si>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</si>
  <si>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</si>
  <si>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</si>
  <si>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</si>
  <si>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</si>
  <si>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</si>
  <si>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</si>
  <si>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</si>
  <si>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</si>
  <si>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</si>
  <si>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</si>
  <si>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</si>
  <si>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</si>
  <si>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</si>
  <si>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</si>
  <si>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</si>
  <si>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</si>
  <si>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</si>
  <si>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</si>
  <si>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</si>
  <si>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</si>
  <si>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</si>
  <si>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</si>
  <si>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</si>
  <si>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</si>
  <si>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</si>
  <si>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</si>
  <si>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</si>
  <si>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</si>
  <si>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</si>
  <si>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</si>
  <si>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</si>
  <si>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</si>
  <si>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</si>
  <si>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</si>
  <si>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</si>
  <si>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</si>
  <si>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</si>
  <si>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</si>
  <si>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</si>
  <si>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</si>
  <si>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</si>
  <si>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</si>
  <si>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</si>
  <si>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</si>
  <si>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</si>
  <si>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</si>
  <si>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</si>
  <si>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</si>
  <si>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</si>
  <si>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</si>
  <si>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</si>
  <si>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</si>
  <si>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</si>
  <si>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</si>
  <si>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</si>
  <si>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</si>
  <si>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</si>
  <si>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</si>
  <si>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</si>
  <si>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</si>
  <si>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</si>
  <si>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</si>
  <si>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</si>
  <si>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</si>
  <si>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</si>
  <si>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</si>
  <si>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</si>
  <si>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</si>
  <si>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</si>
  <si>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</si>
  <si>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</si>
  <si>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</si>
  <si>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</si>
  <si>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</si>
  <si>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</si>
  <si>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</si>
  <si>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</si>
  <si>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</si>
  <si>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</si>
  <si>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</si>
  <si>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</si>
  <si>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</si>
  <si>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</si>
  <si>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</si>
  <si>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</si>
  <si>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</si>
  <si>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</si>
  <si>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</si>
  <si>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</si>
  <si>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</si>
  <si>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</si>
  <si>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</si>
  <si>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</si>
  <si>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</si>
  <si>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</si>
  <si>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</si>
  <si>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</si>
  <si>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</si>
  <si>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</si>
  <si>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</si>
  <si>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</si>
  <si>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</si>
  <si>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</si>
  <si>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</si>
  <si>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</si>
  <si>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</si>
  <si>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</si>
  <si>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</si>
  <si>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</si>
  <si>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</si>
  <si>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</si>
  <si>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</si>
  <si>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</si>
  <si>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</si>
  <si>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</si>
  <si>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</si>
  <si>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</si>
  <si>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</si>
  <si>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</si>
  <si>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</si>
  <si>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</si>
  <si>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</si>
  <si>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</si>
  <si>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</si>
  <si>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</si>
  <si>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</si>
  <si>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</si>
  <si>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</si>
  <si>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</si>
  <si>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</si>
  <si>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</si>
  <si>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</si>
  <si>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</si>
  <si>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</si>
  <si>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</si>
  <si>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</si>
  <si>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</si>
  <si>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</si>
  <si>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</si>
  <si>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</si>
  <si>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</si>
  <si>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</si>
  <si>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</si>
  <si>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</si>
  <si>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</si>
  <si>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</si>
  <si>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</si>
  <si>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</si>
  <si>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</si>
  <si>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</si>
  <si>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</si>
  <si>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</si>
  <si>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</si>
  <si>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</si>
  <si>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</si>
  <si>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</si>
  <si>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</si>
  <si>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</si>
  <si>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</si>
  <si>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</si>
  <si>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</si>
  <si>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</si>
  <si>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</si>
  <si>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</si>
  <si>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</si>
  <si>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</si>
  <si>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</si>
  <si>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</si>
  <si>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</si>
  <si>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</si>
  <si>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</si>
  <si>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</si>
  <si>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</si>
  <si>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</si>
  <si>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</si>
  <si>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</si>
  <si>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</si>
  <si>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</si>
  <si>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</si>
  <si>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</si>
  <si>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</si>
  <si>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</si>
  <si>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</si>
  <si>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</si>
  <si>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</si>
  <si>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</si>
  <si>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</si>
  <si>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</si>
  <si>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</si>
  <si>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</si>
  <si>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</si>
  <si>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</si>
  <si>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</si>
  <si>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</si>
  <si>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</si>
  <si>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</si>
  <si>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</si>
  <si>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</si>
  <si>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</si>
  <si>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</si>
  <si>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</si>
  <si>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</si>
  <si>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</si>
  <si>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</si>
  <si>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</si>
  <si>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</si>
  <si>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</si>
  <si>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</si>
  <si>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</si>
  <si>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</si>
  <si>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</si>
  <si>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</si>
  <si>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</si>
  <si>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</si>
  <si>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</si>
  <si>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</si>
  <si>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</si>
  <si>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</si>
  <si>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</si>
  <si>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</si>
  <si>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</si>
  <si>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</si>
  <si>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</si>
  <si>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</si>
  <si>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</si>
  <si>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</si>
  <si>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</si>
  <si>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</si>
  <si>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</si>
  <si>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</si>
  <si>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</si>
  <si>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</si>
  <si>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</si>
  <si>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</si>
  <si>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</si>
  <si>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</si>
  <si>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</si>
  <si>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</si>
  <si>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</si>
  <si>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</si>
  <si>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</si>
  <si>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</si>
  <si>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</si>
  <si>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</si>
  <si>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</si>
  <si>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</si>
  <si>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</si>
  <si>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</si>
  <si>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</si>
  <si>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</si>
  <si>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</si>
  <si>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</si>
  <si>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</si>
  <si>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</si>
  <si>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</si>
  <si>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</si>
  <si>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</si>
  <si>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</si>
  <si>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</si>
  <si>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</si>
  <si>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</si>
  <si>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</si>
  <si>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</si>
  <si>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</si>
  <si>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</si>
  <si>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</si>
  <si>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</si>
  <si>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</si>
  <si>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</si>
  <si>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</si>
  <si>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</si>
  <si>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</si>
  <si>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</si>
  <si>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</si>
  <si>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</si>
  <si>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</si>
  <si>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</si>
  <si>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</si>
  <si>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</si>
  <si>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</si>
  <si>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</si>
  <si>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</si>
  <si>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</si>
  <si>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</si>
  <si>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</si>
  <si>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</si>
  <si>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</si>
  <si>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</si>
  <si>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</si>
  <si>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</si>
  <si>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</si>
  <si>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</si>
  <si>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</si>
  <si>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</si>
  <si>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</si>
  <si>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</si>
  <si>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</si>
  <si>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</si>
  <si>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</si>
  <si>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</si>
  <si>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</si>
  <si>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</si>
  <si>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</si>
  <si>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</si>
  <si>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</si>
  <si>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</si>
  <si>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</si>
  <si>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</si>
  <si>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</si>
  <si>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</si>
  <si>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</si>
  <si>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</si>
  <si>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</si>
  <si>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</si>
  <si>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</si>
  <si>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</si>
  <si>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</si>
  <si>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</si>
  <si>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</si>
  <si>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</si>
  <si>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</si>
  <si>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</si>
  <si>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</si>
  <si>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</si>
  <si>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</si>
  <si>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</si>
  <si>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</si>
  <si>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</si>
  <si>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</si>
  <si>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</si>
  <si>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</si>
  <si>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</si>
  <si>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</si>
  <si>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</si>
  <si>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</si>
  <si>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</si>
  <si>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</si>
  <si>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</si>
  <si>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</si>
  <si>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</si>
  <si>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</si>
  <si>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</si>
  <si>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</si>
  <si>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</si>
  <si>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</si>
  <si>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</si>
  <si>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</si>
  <si>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</si>
  <si>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</si>
  <si>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</si>
  <si>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</si>
  <si>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</si>
  <si>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</si>
  <si>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</si>
  <si>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</si>
  <si>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</si>
  <si>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</si>
  <si>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</si>
  <si>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</si>
  <si>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</si>
  <si>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</si>
  <si>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</si>
  <si>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</si>
  <si>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</si>
  <si>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</si>
  <si>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</si>
  <si>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</si>
  <si>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</si>
  <si>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</si>
  <si>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</si>
  <si>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</si>
  <si>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</si>
  <si>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</si>
  <si>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</si>
  <si>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</si>
  <si>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</si>
  <si>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</si>
  <si>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</si>
  <si>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</si>
  <si>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</si>
  <si>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</si>
  <si>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</si>
  <si>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</si>
  <si>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</si>
  <si>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</si>
  <si>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</si>
  <si>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</si>
  <si>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</si>
  <si>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</si>
  <si>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</si>
  <si>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</si>
  <si>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</si>
  <si>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</si>
  <si>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</si>
  <si>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</si>
  <si>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</si>
  <si>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</si>
  <si>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</si>
  <si>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</si>
  <si>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</si>
  <si>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</si>
  <si>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</si>
  <si>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</si>
  <si>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</si>
  <si>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</si>
  <si>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</si>
  <si>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</si>
  <si>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</si>
  <si>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</si>
  <si>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</si>
  <si>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</si>
  <si>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</si>
  <si>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</si>
  <si>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</si>
  <si>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</si>
  <si>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</si>
  <si>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</si>
  <si>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</si>
  <si>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</si>
  <si>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</si>
  <si>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</si>
  <si>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</si>
  <si>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</si>
  <si>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</si>
  <si>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</si>
  <si>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</si>
  <si>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</si>
  <si>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</si>
  <si>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</si>
  <si>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</si>
  <si>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</si>
  <si>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</si>
  <si>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</si>
  <si>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</si>
  <si>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</si>
  <si>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</si>
  <si>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</si>
  <si>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</si>
  <si>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</si>
  <si>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</si>
  <si>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</si>
  <si>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</si>
  <si>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</si>
  <si>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</si>
  <si>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</si>
  <si>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</si>
  <si>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</si>
  <si>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</si>
  <si>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</si>
  <si>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</si>
  <si>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</si>
  <si>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</si>
  <si>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</si>
  <si>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</si>
  <si>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</si>
  <si>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</si>
  <si>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</si>
  <si>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</si>
  <si>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</si>
  <si>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</si>
  <si>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</si>
  <si>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</si>
  <si>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</si>
  <si>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</si>
  <si>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</si>
  <si>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</si>
  <si>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</si>
  <si>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</si>
  <si>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</si>
  <si>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</si>
  <si>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</si>
  <si>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</si>
  <si>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</si>
  <si>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</si>
  <si>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</si>
  <si>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</si>
  <si>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</si>
  <si>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</si>
  <si>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</si>
  <si>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</si>
  <si>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</si>
  <si>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</si>
  <si>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</si>
  <si>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</si>
  <si>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</si>
  <si>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</si>
  <si>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</si>
  <si>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</si>
  <si>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</si>
  <si>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</si>
  <si>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</si>
  <si>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</si>
  <si>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</si>
  <si>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</si>
  <si>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</si>
  <si>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</si>
  <si>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</si>
  <si>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</si>
  <si>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</si>
  <si>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</si>
  <si>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</si>
  <si>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</si>
  <si>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</si>
  <si>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</si>
  <si>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</si>
  <si>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</si>
  <si>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</si>
  <si>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</si>
  <si>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</si>
  <si>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</si>
  <si>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</si>
  <si>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</si>
  <si>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</si>
  <si>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</si>
  <si>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</si>
  <si>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</si>
  <si>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</si>
  <si>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</si>
  <si>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</si>
  <si>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</si>
  <si>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</si>
  <si>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</si>
  <si>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</si>
  <si>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</si>
  <si>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</si>
  <si>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</si>
  <si>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</si>
  <si>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</si>
  <si>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</si>
  <si>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</si>
  <si>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</si>
  <si>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</si>
  <si>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</si>
  <si>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</si>
  <si>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</si>
  <si>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</si>
  <si>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</si>
  <si>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</si>
  <si>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</si>
  <si>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</si>
  <si>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</si>
  <si>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</si>
  <si>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</si>
  <si>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</si>
  <si>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</si>
  <si>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</si>
  <si>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</si>
  <si>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</si>
  <si>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</si>
  <si>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</si>
  <si>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</si>
  <si>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</si>
  <si>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</si>
  <si>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</si>
  <si>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</si>
  <si>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</si>
  <si>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</si>
  <si>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</si>
  <si>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</si>
  <si>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</si>
  <si>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</si>
  <si>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</si>
  <si>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</si>
  <si>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</si>
  <si>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</si>
  <si>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</si>
  <si>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</si>
  <si>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</si>
  <si>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</si>
  <si>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</si>
  <si>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</si>
  <si>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</si>
  <si>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</si>
  <si>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</si>
  <si>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</si>
  <si>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</si>
  <si>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</si>
  <si>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</si>
  <si>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</si>
  <si>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</si>
  <si>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</si>
  <si>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</si>
  <si>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</si>
  <si>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</si>
  <si>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</si>
  <si>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</si>
  <si>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</si>
  <si>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</si>
  <si>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</si>
  <si>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</si>
  <si>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</si>
  <si>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</si>
  <si>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</si>
  <si>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</si>
  <si>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</si>
  <si>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</si>
  <si>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</si>
  <si>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</si>
  <si>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</si>
  <si>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</si>
  <si>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</si>
  <si>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</si>
  <si>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</si>
  <si>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</si>
  <si>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</si>
  <si>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</si>
  <si>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</si>
  <si>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</si>
  <si>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</si>
  <si>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</si>
  <si>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</si>
  <si>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</si>
  <si>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</si>
  <si>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</si>
  <si>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</si>
  <si>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</si>
  <si>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</si>
  <si>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</si>
  <si>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</si>
  <si>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</si>
  <si>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</si>
  <si>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</si>
  <si>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</si>
  <si>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</si>
  <si>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</si>
  <si>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</si>
  <si>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</si>
  <si>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</si>
  <si>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</si>
  <si>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</si>
  <si>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</si>
  <si>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</si>
  <si>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</si>
  <si>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</si>
  <si>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</si>
  <si>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</si>
  <si>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</si>
  <si>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</si>
  <si>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</si>
  <si>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</si>
  <si>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</si>
  <si>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</si>
  <si>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</si>
  <si>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</si>
  <si>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</si>
  <si>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</si>
  <si>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</si>
  <si>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</si>
  <si>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</si>
  <si>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</si>
  <si>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</si>
  <si>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</si>
  <si>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</si>
  <si>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</si>
  <si>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</si>
  <si>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</si>
  <si>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</si>
  <si>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</si>
  <si>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</si>
  <si>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</si>
  <si>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</si>
  <si>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</si>
  <si>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</si>
  <si>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</si>
  <si>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</si>
  <si>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</si>
  <si>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</si>
  <si>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</si>
  <si>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</si>
  <si>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</si>
  <si>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</si>
  <si>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</si>
  <si>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</si>
  <si>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</si>
  <si>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</si>
  <si>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</si>
  <si>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</si>
  <si>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</si>
  <si>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</si>
  <si>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</si>
  <si>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</si>
  <si>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</si>
  <si>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</si>
  <si>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</si>
  <si>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</si>
  <si>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</si>
  <si>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</si>
  <si>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</si>
  <si>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</si>
  <si>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</si>
  <si>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</si>
  <si>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</si>
  <si>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</si>
  <si>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</si>
  <si>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</si>
  <si>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</si>
  <si>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</si>
  <si>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</si>
  <si>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</si>
  <si>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</si>
  <si>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</si>
  <si>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</si>
  <si>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</si>
  <si>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</si>
  <si>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</si>
  <si>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</si>
  <si>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</si>
  <si>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</si>
  <si>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</si>
  <si>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</si>
  <si>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</si>
  <si>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</si>
  <si>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</si>
  <si>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</si>
  <si>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</si>
  <si>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</si>
  <si>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</si>
  <si>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</si>
  <si>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</si>
  <si>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</si>
  <si>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</si>
  <si>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</si>
  <si>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</si>
  <si>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</si>
  <si>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</si>
  <si>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</si>
  <si>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</si>
  <si>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</si>
  <si>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</si>
  <si>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</si>
  <si>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</si>
  <si>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</si>
  <si>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</si>
  <si>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</si>
  <si>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</si>
  <si>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</si>
  <si>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</si>
  <si>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</si>
  <si>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</si>
  <si>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</si>
  <si>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</si>
  <si>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</si>
  <si>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</si>
  <si>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</si>
  <si>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</si>
  <si>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</si>
  <si>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</si>
  <si>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</si>
  <si>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</si>
  <si>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</si>
  <si>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</si>
  <si>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</si>
  <si>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</si>
  <si>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</si>
  <si>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</si>
  <si>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</si>
  <si>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</si>
  <si>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</si>
  <si>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</si>
  <si>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</si>
  <si>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</si>
  <si>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</si>
  <si>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</si>
  <si>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</si>
  <si>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</si>
  <si>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</si>
  <si>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</si>
  <si>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</si>
  <si>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</si>
  <si>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</si>
  <si>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</si>
  <si>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</si>
  <si>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</si>
  <si>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</si>
  <si>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</si>
  <si>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</si>
  <si>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</si>
  <si>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</si>
  <si>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</si>
  <si>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</si>
  <si>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</si>
  <si>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</si>
  <si>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</si>
  <si>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</si>
  <si>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</si>
  <si>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</si>
  <si>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</si>
  <si>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</si>
  <si>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</si>
  <si>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</si>
  <si>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</si>
  <si>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</si>
  <si>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</si>
  <si>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</si>
  <si>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</si>
  <si>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</si>
  <si>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</si>
  <si>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</si>
  <si>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</si>
  <si>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</si>
  <si>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</si>
  <si>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</si>
  <si>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</si>
  <si>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</si>
  <si>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</si>
  <si>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</si>
  <si>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</si>
  <si>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</si>
  <si>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</si>
  <si>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</si>
  <si>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</si>
  <si>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</si>
  <si>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</si>
  <si>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</si>
  <si>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</si>
  <si>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</si>
  <si>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</si>
  <si>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</si>
  <si>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</si>
  <si>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</si>
  <si>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</si>
  <si>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</si>
  <si>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</si>
  <si>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</si>
  <si>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</si>
  <si>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</si>
  <si>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</si>
  <si>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</si>
  <si>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</si>
  <si>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</si>
  <si>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</si>
  <si>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</si>
  <si>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</si>
  <si>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</si>
  <si>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</si>
  <si>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</si>
  <si>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</si>
  <si>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</si>
  <si>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</si>
  <si>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</si>
  <si>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</si>
  <si>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</si>
  <si>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</si>
  <si>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</si>
  <si>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</si>
  <si>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</si>
  <si>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</si>
  <si>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</si>
  <si>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</si>
  <si>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</si>
  <si>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</si>
  <si>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</si>
  <si>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</si>
  <si>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</si>
  <si>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</si>
  <si>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</si>
  <si>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</si>
  <si>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</si>
  <si>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</si>
  <si>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</si>
  <si>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</si>
  <si>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</si>
  <si>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</si>
  <si>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</si>
  <si>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</si>
  <si>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</si>
  <si>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</si>
  <si>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</si>
  <si>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</si>
  <si>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</si>
  <si>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</si>
  <si>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</si>
  <si>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</si>
  <si>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</si>
  <si>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</si>
  <si>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</si>
  <si>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</si>
  <si>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</si>
  <si>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</si>
  <si>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</si>
  <si>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</si>
  <si>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</si>
  <si>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</si>
  <si>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</si>
  <si>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</si>
  <si>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</si>
  <si>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</si>
  <si>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</si>
  <si>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</si>
  <si>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</si>
  <si>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</si>
  <si>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</si>
  <si>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</si>
  <si>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</si>
  <si>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</si>
  <si>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</si>
  <si>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</si>
  <si>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</si>
  <si>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</si>
  <si>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</si>
  <si>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</si>
  <si>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</si>
  <si>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</si>
  <si>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</si>
  <si>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</si>
  <si>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</si>
  <si>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</si>
  <si>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</si>
  <si>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</si>
  <si>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</si>
  <si>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</si>
  <si>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</si>
  <si>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</si>
  <si>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</si>
  <si>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</si>
  <si>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</si>
  <si>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</si>
  <si>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</si>
  <si>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</si>
  <si>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</si>
  <si>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</si>
  <si>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</si>
  <si>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</si>
  <si>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</si>
  <si>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</si>
  <si>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</si>
  <si>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</si>
  <si>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</si>
  <si>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</si>
  <si>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</si>
  <si>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</si>
  <si>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</si>
  <si>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</si>
  <si>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</si>
  <si>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</si>
  <si>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</si>
  <si>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</si>
  <si>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</si>
  <si>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</si>
  <si>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</si>
  <si>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</si>
  <si>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</si>
  <si>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</si>
  <si>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</si>
  <si>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</si>
  <si>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</si>
  <si>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</si>
  <si>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</si>
  <si>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</si>
  <si>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</si>
  <si>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</si>
  <si>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</si>
  <si>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</si>
  <si>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</si>
  <si>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</si>
  <si>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</si>
  <si>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</si>
  <si>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</si>
  <si>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</si>
  <si>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</si>
  <si>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</si>
  <si>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</si>
  <si>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</si>
  <si>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</si>
  <si>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</si>
  <si>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</si>
  <si>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</si>
  <si>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</si>
  <si>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</si>
  <si>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</si>
  <si>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</si>
  <si>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</si>
  <si>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</si>
  <si>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</si>
  <si>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</si>
  <si>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</si>
  <si>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</si>
  <si>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</si>
  <si>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</si>
  <si>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</si>
  <si>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</si>
  <si>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</si>
  <si>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</si>
  <si>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</si>
  <si>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</si>
  <si>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</si>
  <si>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</si>
  <si>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</si>
  <si>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</si>
  <si>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</si>
  <si>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</si>
  <si>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</si>
  <si>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</si>
  <si>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</si>
  <si>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</si>
  <si>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</si>
  <si>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</si>
  <si>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</si>
  <si>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</si>
  <si>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</si>
  <si>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</si>
  <si>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</si>
  <si>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</si>
  <si>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</si>
  <si>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</si>
  <si>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</si>
  <si>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</si>
  <si>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</si>
  <si>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</si>
  <si>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</si>
  <si>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</si>
  <si>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</si>
  <si>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</si>
  <si>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</si>
  <si>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</si>
  <si>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</si>
  <si>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</si>
  <si>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</si>
  <si>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</si>
  <si>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</si>
  <si>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</si>
  <si>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</si>
  <si>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</si>
  <si>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</si>
  <si>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</si>
  <si>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</si>
  <si>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</si>
  <si>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</si>
  <si>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</si>
  <si>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</si>
  <si>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</si>
  <si>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</si>
  <si>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</si>
  <si>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</si>
  <si>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</si>
  <si>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</si>
  <si>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</si>
  <si>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</si>
  <si>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</si>
  <si>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</si>
  <si>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</si>
  <si>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</si>
  <si>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</si>
  <si>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</si>
  <si>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</si>
  <si>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</si>
  <si>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</si>
  <si>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</si>
  <si>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</si>
  <si>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</si>
  <si>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</si>
  <si>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</si>
  <si>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</si>
  <si>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</si>
  <si>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</si>
  <si>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</si>
  <si>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</si>
  <si>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</si>
  <si>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</si>
  <si>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</si>
  <si>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</si>
  <si>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</si>
  <si>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</si>
  <si>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</si>
  <si>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</si>
  <si>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</si>
  <si>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</si>
  <si>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</si>
  <si>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</si>
  <si>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</si>
  <si>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</si>
  <si>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</si>
  <si>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</si>
  <si>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</si>
  <si>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</si>
  <si>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</si>
  <si>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</si>
  <si>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</si>
  <si>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</si>
  <si>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</si>
  <si>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</si>
  <si>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</si>
  <si>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</si>
  <si>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</si>
  <si>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</si>
  <si>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</si>
  <si>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</si>
  <si>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</si>
  <si>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</si>
  <si>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</si>
  <si>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</si>
  <si>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</si>
  <si>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</si>
  <si>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</si>
  <si>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</si>
  <si>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</si>
  <si>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</si>
  <si>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</si>
  <si>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</si>
  <si>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</si>
  <si>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</si>
  <si>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</si>
  <si>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</si>
  <si>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</si>
  <si>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</si>
  <si>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</si>
  <si>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</si>
  <si>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</si>
  <si>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</si>
  <si>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</si>
  <si>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</si>
  <si>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</si>
  <si>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</si>
  <si>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</si>
  <si>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</si>
  <si>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</si>
  <si>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</si>
  <si>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</si>
  <si>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</si>
  <si>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</si>
  <si>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</si>
  <si>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</si>
  <si>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</si>
  <si>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</si>
  <si>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</si>
  <si>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</si>
  <si>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</si>
  <si>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</si>
  <si>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</si>
  <si>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</si>
  <si>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</si>
  <si>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</si>
  <si>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</si>
  <si>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</si>
  <si>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</si>
  <si>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</si>
  <si>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</si>
  <si>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</si>
  <si>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</si>
  <si>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</si>
  <si>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</si>
  <si>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</si>
  <si>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</si>
  <si>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</si>
  <si>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</si>
  <si>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</si>
  <si>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</si>
  <si>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</si>
  <si>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</si>
  <si>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</si>
  <si>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</si>
  <si>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</si>
  <si>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</si>
  <si>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</si>
  <si>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</si>
  <si>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</si>
  <si>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</si>
  <si>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</si>
  <si>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</si>
  <si>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</si>
  <si>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</si>
  <si>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</si>
  <si>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</si>
  <si>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</si>
  <si>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</si>
  <si>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</si>
  <si>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</si>
  <si>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</si>
  <si>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</si>
  <si>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</si>
  <si>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</si>
  <si>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</si>
  <si>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</si>
  <si>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</si>
  <si>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</si>
  <si>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</si>
  <si>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</si>
  <si>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</si>
  <si>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</si>
  <si>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</si>
  <si>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</si>
  <si>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</si>
  <si>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</si>
  <si>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</si>
  <si>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</si>
  <si>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</si>
  <si>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</si>
  <si>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</si>
  <si>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</si>
  <si>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</si>
  <si>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</si>
  <si>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</si>
  <si>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</si>
  <si>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</si>
  <si>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</si>
  <si>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</si>
  <si>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</si>
  <si>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</si>
  <si>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</si>
  <si>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</si>
  <si>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</si>
  <si>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</si>
  <si>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</si>
  <si>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</si>
  <si>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</si>
  <si>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</si>
  <si>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</si>
  <si>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</si>
  <si>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</si>
  <si>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</si>
  <si>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</si>
  <si>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</si>
  <si>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</si>
  <si>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</si>
  <si>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</si>
  <si>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</si>
  <si>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</si>
  <si>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</si>
  <si>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</si>
  <si>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</si>
  <si>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</si>
  <si>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</si>
  <si>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</si>
  <si>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</si>
  <si>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</si>
  <si>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</si>
  <si>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</si>
  <si>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</si>
  <si>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</si>
  <si>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</si>
  <si>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</si>
  <si>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</si>
  <si>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</si>
  <si>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</si>
  <si>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</si>
  <si>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</si>
  <si>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</si>
  <si>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</si>
  <si>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</si>
  <si>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</si>
  <si>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</si>
  <si>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</si>
  <si>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</si>
  <si>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</si>
  <si>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</si>
  <si>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</si>
  <si>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</si>
  <si>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</si>
  <si>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</si>
  <si>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</si>
  <si>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</si>
  <si>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</si>
  <si>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</si>
  <si>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</si>
  <si>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</si>
  <si>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</si>
  <si>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</si>
  <si>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</si>
  <si>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</si>
  <si>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</si>
  <si>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</si>
  <si>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</si>
  <si>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</si>
  <si>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</si>
  <si>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</si>
  <si>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</si>
  <si>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</si>
  <si>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</si>
  <si>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</si>
  <si>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</si>
  <si>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</si>
  <si>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</si>
  <si>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</si>
  <si>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</si>
  <si>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</si>
  <si>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</si>
  <si>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</si>
  <si>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</si>
  <si>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</si>
  <si>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</si>
  <si>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</si>
  <si>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</si>
  <si>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</si>
  <si>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</si>
  <si>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</si>
  <si>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</si>
  <si>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</si>
  <si>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</si>
  <si>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</si>
  <si>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</si>
  <si>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</si>
  <si>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</si>
  <si>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</si>
  <si>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</si>
  <si>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</si>
  <si>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</si>
  <si>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</si>
  <si>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</si>
  <si>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</si>
  <si>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</si>
  <si>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</si>
  <si>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</si>
  <si>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</si>
  <si>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</si>
  <si>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</si>
  <si>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</si>
  <si>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</si>
  <si>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</si>
  <si>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</si>
  <si>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</si>
  <si>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</si>
  <si>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</si>
  <si>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</si>
  <si>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</si>
  <si>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</si>
  <si>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</si>
  <si>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</si>
  <si>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</si>
  <si>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</si>
  <si>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</si>
  <si>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</si>
  <si>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</si>
  <si>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</si>
  <si>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</si>
  <si>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</si>
  <si>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</si>
  <si>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</si>
  <si>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</si>
  <si>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</si>
  <si>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</si>
  <si>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</si>
  <si>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</si>
  <si>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</si>
  <si>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</si>
  <si>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</si>
  <si>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</si>
  <si>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</si>
  <si>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</si>
  <si>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</si>
  <si>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</si>
  <si>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</si>
  <si>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</si>
  <si>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</si>
  <si>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</si>
  <si>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</si>
  <si>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</si>
  <si>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</si>
  <si>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</si>
  <si>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</si>
  <si>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</si>
  <si>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</si>
  <si>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</si>
  <si>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</si>
  <si>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</si>
  <si>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</si>
  <si>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</si>
  <si>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</si>
  <si>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</si>
  <si>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</si>
  <si>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</si>
  <si>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</si>
  <si>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</si>
  <si>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</si>
  <si>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</si>
  <si>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</si>
  <si>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</si>
  <si>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</si>
  <si>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</si>
  <si>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</si>
  <si>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</si>
  <si>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</si>
  <si>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</si>
  <si>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</si>
  <si>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</si>
  <si>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</si>
  <si>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</si>
  <si>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</si>
  <si>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</si>
  <si>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</si>
  <si>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</si>
  <si>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</si>
  <si>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</si>
  <si>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</si>
  <si>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</si>
  <si>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</si>
  <si>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</si>
  <si>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</si>
  <si>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</si>
  <si>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</si>
  <si>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</si>
  <si>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</si>
  <si>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</si>
  <si>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</si>
  <si>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</si>
  <si>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</si>
  <si>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</si>
  <si>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</si>
  <si>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</si>
  <si>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</si>
  <si>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</si>
  <si>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</si>
  <si>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</si>
  <si>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</si>
  <si>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</si>
  <si>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</si>
  <si>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</si>
  <si>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</si>
  <si>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</si>
  <si>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</si>
  <si>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</si>
  <si>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</si>
  <si>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</si>
  <si>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</si>
  <si>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</si>
  <si>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</si>
  <si>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</si>
  <si>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</si>
  <si>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</si>
  <si>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</si>
  <si>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</si>
  <si>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</si>
  <si>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</si>
  <si>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</si>
  <si>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</si>
  <si>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</si>
  <si>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</si>
  <si>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</si>
  <si>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</si>
  <si>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</si>
  <si>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</si>
  <si>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</si>
  <si>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</si>
  <si>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</si>
  <si>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</si>
  <si>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</si>
  <si>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</si>
  <si>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</si>
  <si>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</si>
  <si>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</si>
  <si>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</si>
  <si>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</si>
  <si>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</si>
  <si>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</si>
  <si>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</si>
  <si>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</si>
  <si>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</si>
  <si>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</si>
  <si>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</si>
  <si>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</si>
  <si>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</si>
  <si>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</si>
  <si>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</si>
  <si>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</si>
  <si>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</si>
  <si>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</si>
  <si>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</si>
  <si>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</si>
  <si>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</si>
  <si>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</si>
  <si>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</si>
  <si>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</si>
  <si>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</si>
  <si>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</si>
  <si>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</si>
  <si>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</si>
  <si>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</si>
  <si>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</si>
  <si>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</si>
  <si>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</si>
  <si>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</si>
  <si>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</si>
  <si>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</si>
  <si>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</si>
  <si>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</si>
  <si>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</si>
  <si>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</si>
  <si>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</si>
  <si>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</si>
  <si>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</si>
  <si>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</si>
  <si>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</si>
  <si>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</si>
  <si>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</si>
  <si>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</si>
  <si>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</si>
  <si>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</si>
  <si>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</si>
  <si>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</si>
  <si>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</si>
  <si>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</si>
  <si>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</si>
  <si>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</si>
  <si>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</si>
  <si>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</si>
  <si>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</si>
  <si>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</si>
  <si>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</si>
  <si>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</si>
  <si>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</si>
  <si>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</si>
  <si>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</si>
  <si>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</si>
  <si>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</si>
  <si>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</si>
  <si>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</si>
  <si>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</si>
  <si>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</si>
  <si>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</si>
  <si>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</si>
  <si>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</si>
  <si>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</si>
  <si>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</si>
  <si>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</si>
  <si>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</si>
  <si>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</si>
  <si>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</si>
  <si>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</si>
  <si>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</si>
  <si>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</si>
  <si>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</si>
  <si>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</si>
  <si>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</si>
  <si>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</si>
  <si>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</si>
  <si>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</si>
  <si>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</si>
  <si>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</si>
  <si>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</si>
  <si>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</si>
  <si>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</si>
  <si>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</si>
  <si>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</si>
  <si>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</si>
  <si>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</si>
  <si>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</si>
  <si>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</si>
  <si>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</si>
  <si>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</si>
  <si>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</si>
  <si>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</si>
  <si>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</si>
  <si>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</si>
  <si>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</si>
  <si>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</si>
  <si>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</si>
  <si>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</si>
  <si>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</si>
  <si>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</si>
  <si>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</si>
  <si>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</si>
  <si>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</si>
  <si>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</si>
  <si>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</si>
  <si>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</si>
  <si>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</si>
  <si>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</si>
  <si>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</si>
  <si>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</si>
  <si>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</si>
  <si>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</si>
  <si>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</si>
  <si>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</si>
  <si>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</si>
  <si>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</si>
  <si>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</si>
  <si>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</si>
  <si>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</si>
  <si>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</si>
  <si>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</si>
  <si>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</si>
  <si>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</si>
  <si>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</si>
  <si>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</si>
  <si>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</si>
  <si>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</si>
  <si>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</si>
  <si>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</si>
  <si>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</si>
  <si>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</si>
  <si>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</si>
  <si>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</si>
  <si>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</si>
  <si>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</si>
  <si>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</si>
  <si>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</si>
  <si>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</si>
  <si>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</si>
  <si>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</si>
  <si>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</si>
  <si>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</si>
  <si>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</si>
  <si>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</si>
  <si>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</si>
  <si>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</si>
  <si>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</si>
  <si>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</si>
  <si>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</si>
  <si>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</si>
  <si>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</si>
  <si>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</si>
  <si>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</si>
  <si>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</si>
  <si>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</si>
  <si>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</si>
  <si>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</si>
  <si>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</si>
  <si>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</si>
  <si>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</si>
  <si>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</si>
  <si>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</si>
  <si>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</si>
  <si>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</si>
  <si>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</si>
  <si>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</si>
  <si>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</si>
  <si>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</si>
  <si>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</si>
  <si>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</si>
  <si>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</si>
  <si>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</si>
  <si>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</si>
  <si>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</si>
  <si>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</si>
  <si>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</si>
  <si>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</si>
  <si>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</si>
  <si>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</si>
  <si>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</si>
  <si>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</si>
  <si>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</si>
  <si>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</si>
  <si>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</si>
  <si>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</si>
  <si>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</si>
  <si>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</si>
  <si>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</si>
  <si>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</si>
  <si>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</si>
  <si>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</si>
  <si>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</si>
  <si>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</si>
  <si>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</si>
  <si>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</si>
  <si>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</si>
  <si>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</si>
  <si>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</si>
  <si>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</si>
  <si>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</si>
  <si>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</si>
  <si>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</si>
  <si>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</si>
  <si>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</si>
  <si>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</si>
  <si>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</si>
  <si>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</si>
  <si>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</si>
  <si>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</si>
  <si>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</si>
  <si>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</si>
  <si>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</si>
  <si>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</si>
  <si>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</si>
  <si>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</si>
  <si>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</si>
  <si>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</si>
  <si>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</si>
  <si>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</si>
  <si>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</si>
  <si>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</si>
  <si>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</si>
  <si>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</si>
  <si>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</si>
  <si>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</si>
  <si>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</si>
  <si>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</si>
  <si>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</si>
  <si>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</si>
  <si>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</si>
  <si>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</si>
  <si>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</si>
  <si>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</si>
  <si>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</si>
  <si>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</si>
  <si>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</si>
  <si>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</si>
  <si>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</si>
  <si>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</si>
  <si>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</si>
  <si>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</si>
  <si>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</si>
  <si>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</si>
  <si>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</si>
  <si>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</si>
  <si>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</si>
  <si>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</si>
  <si>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</si>
  <si>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</si>
  <si>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</si>
  <si>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</si>
  <si>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</si>
  <si>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</si>
  <si>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</si>
  <si>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</si>
  <si>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</si>
  <si>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</si>
  <si>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</si>
  <si>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</si>
  <si>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</si>
  <si>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</si>
  <si>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</si>
  <si>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</si>
  <si>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</si>
  <si>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</si>
  <si>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</si>
  <si>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</si>
  <si>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</si>
  <si>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</si>
  <si>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</si>
  <si>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</si>
  <si>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</si>
  <si>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</si>
  <si>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</si>
  <si>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</si>
  <si>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</si>
  <si>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</si>
  <si>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</si>
  <si>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</si>
  <si>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</si>
  <si>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</si>
  <si>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</si>
  <si>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</si>
  <si>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</si>
  <si>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</si>
  <si>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</si>
  <si>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</si>
  <si>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</si>
  <si>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</si>
  <si>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</si>
  <si>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</si>
  <si>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</si>
  <si>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</si>
  <si>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</si>
  <si>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</si>
  <si>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</si>
  <si>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</si>
  <si>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</si>
  <si>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</si>
  <si>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</si>
  <si>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</si>
  <si>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</si>
  <si>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</si>
  <si>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</si>
  <si>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</si>
  <si>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</si>
  <si>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</si>
  <si>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</si>
  <si>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</si>
  <si>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</si>
  <si>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</si>
  <si>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</si>
  <si>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</si>
  <si>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</si>
  <si>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</si>
  <si>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</si>
  <si>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</si>
  <si>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</si>
  <si>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</si>
  <si>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</si>
  <si>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</si>
  <si>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</si>
  <si>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</si>
  <si>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</si>
  <si>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</si>
  <si>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</si>
  <si>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</si>
  <si>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</si>
  <si>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</si>
  <si>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</si>
  <si>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</si>
  <si>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</si>
  <si>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</si>
  <si>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</si>
  <si>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</si>
  <si>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</si>
  <si>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</si>
  <si>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</si>
  <si>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</si>
  <si>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</si>
  <si>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</si>
  <si>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</si>
  <si>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</si>
  <si>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</si>
  <si>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</si>
  <si>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</si>
  <si>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</si>
  <si>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</si>
  <si>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</si>
  <si>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</si>
  <si>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</si>
  <si>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</si>
  <si>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</si>
  <si>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</si>
  <si>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</si>
  <si>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</si>
  <si>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</si>
  <si>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</si>
  <si>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</si>
  <si>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</si>
  <si>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</si>
  <si>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</si>
  <si>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</si>
  <si>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</si>
  <si>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</si>
  <si>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</si>
  <si>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</si>
  <si>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</si>
  <si>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</si>
  <si>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</si>
  <si>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</si>
  <si>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</si>
  <si>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</si>
  <si>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</si>
  <si>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</si>
  <si>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</si>
  <si>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</si>
  <si>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</si>
  <si>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</si>
  <si>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</si>
  <si>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</si>
  <si>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</si>
  <si>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</si>
  <si>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</si>
  <si>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</si>
  <si>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</si>
  <si>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</si>
  <si>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</si>
  <si>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</si>
  <si>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</si>
  <si>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</si>
  <si>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</si>
  <si>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</si>
  <si>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</si>
  <si>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</si>
  <si>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</si>
  <si>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</si>
  <si>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</si>
  <si>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</si>
  <si>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</si>
  <si>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</si>
  <si>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</si>
  <si>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</si>
  <si>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</si>
  <si>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</si>
  <si>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</si>
  <si>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</si>
  <si>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</si>
  <si>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</si>
  <si>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</si>
  <si>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</si>
  <si>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</si>
  <si>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</si>
  <si>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</si>
  <si>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</si>
  <si>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</si>
  <si>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</si>
  <si>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</si>
  <si>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</si>
  <si>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</si>
  <si>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</si>
  <si>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</si>
  <si>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</si>
  <si>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</si>
  <si>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</si>
  <si>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</si>
  <si>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</si>
  <si>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</si>
  <si>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</si>
  <si>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</si>
  <si>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</si>
  <si>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</si>
  <si>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</si>
  <si>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</si>
  <si>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</si>
  <si>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</si>
  <si>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</si>
  <si>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</si>
  <si>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</si>
  <si>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</si>
  <si>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</si>
  <si>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</si>
  <si>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</si>
  <si>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</si>
  <si>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</si>
  <si>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</si>
  <si>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</si>
  <si>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</si>
  <si>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</si>
  <si>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</si>
  <si>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</si>
  <si>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</si>
  <si>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</si>
  <si>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</si>
  <si>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</si>
  <si>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</si>
  <si>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</si>
  <si>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</si>
  <si>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</si>
  <si>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</si>
  <si>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</si>
  <si>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</si>
  <si>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</si>
  <si>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</si>
  <si>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</si>
  <si>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</si>
  <si>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</si>
  <si>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</si>
  <si>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</si>
  <si>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</si>
  <si>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</si>
  <si>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</si>
  <si>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</si>
  <si>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</si>
  <si>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</si>
  <si>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</si>
  <si>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</si>
  <si>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</si>
  <si>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</si>
  <si>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</si>
  <si>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</si>
  <si>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</si>
  <si>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</si>
  <si>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</si>
  <si>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</si>
  <si>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</si>
  <si>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</si>
  <si>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</si>
  <si>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</si>
  <si>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</si>
  <si>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</si>
  <si>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</si>
  <si>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</si>
  <si>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</si>
  <si>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</si>
  <si>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</si>
  <si>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</si>
  <si>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</si>
  <si>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</si>
  <si>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</si>
  <si>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</si>
  <si>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</si>
  <si>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</si>
  <si>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</si>
  <si>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</si>
  <si>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</si>
  <si>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</si>
  <si>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</si>
  <si>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</si>
  <si>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</si>
  <si>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</si>
  <si>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</si>
  <si>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</si>
  <si>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</si>
  <si>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</si>
  <si>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</si>
  <si>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</si>
  <si>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</si>
  <si>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</si>
  <si>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</si>
  <si>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</si>
  <si>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</si>
  <si>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</si>
  <si>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</si>
  <si>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</si>
  <si>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</si>
  <si>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</si>
  <si>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</si>
  <si>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</si>
  <si>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</si>
  <si>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</si>
  <si>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</si>
  <si>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</si>
  <si>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</si>
  <si>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</si>
  <si>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</si>
  <si>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</si>
  <si>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</si>
  <si>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</si>
  <si>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</si>
  <si>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</si>
  <si>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</si>
  <si>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</si>
  <si>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</si>
  <si>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</si>
  <si>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</si>
  <si>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</si>
  <si>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</si>
  <si>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</si>
  <si>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</si>
  <si>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</si>
  <si>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</si>
  <si>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</si>
  <si>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</si>
  <si>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</si>
  <si>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</si>
  <si>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</si>
  <si>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</si>
  <si>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</si>
  <si>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</si>
  <si>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</si>
  <si>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</si>
  <si>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</si>
  <si>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</si>
  <si>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</si>
  <si>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</si>
  <si>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</si>
  <si>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</si>
  <si>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</si>
  <si>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</si>
  <si>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</si>
  <si>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</si>
  <si>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</si>
  <si>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</si>
  <si>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</si>
  <si>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</si>
  <si>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</si>
  <si>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</si>
  <si>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</si>
  <si>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</si>
  <si>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</si>
  <si>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</si>
  <si>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</si>
  <si>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</si>
  <si>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</si>
  <si>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</si>
  <si>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</si>
  <si>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</si>
  <si>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</si>
  <si>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</si>
  <si>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</si>
  <si>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</si>
  <si>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</si>
  <si>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</si>
  <si>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</si>
  <si>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</si>
  <si>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</si>
  <si>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</si>
  <si>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</si>
  <si>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</si>
  <si>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</si>
  <si>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</si>
  <si>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</si>
  <si>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</si>
  <si>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</si>
  <si>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</si>
  <si>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</si>
  <si>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</si>
  <si>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</si>
  <si>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</si>
  <si>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</si>
  <si>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</si>
  <si>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</si>
  <si>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</si>
  <si>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</si>
  <si>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</si>
  <si>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</si>
  <si>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</si>
  <si>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</si>
  <si>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</si>
  <si>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</si>
  <si>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</si>
  <si>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</si>
  <si>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</si>
  <si>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</si>
  <si>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</si>
  <si>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</si>
  <si>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</si>
  <si>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</si>
  <si>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</si>
  <si>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</si>
  <si>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</si>
  <si>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</si>
  <si>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</si>
  <si>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</si>
  <si>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</si>
  <si>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</si>
  <si>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</si>
  <si>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</si>
  <si>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</si>
  <si>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</si>
  <si>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</si>
  <si>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</si>
  <si>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</si>
  <si>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</si>
  <si>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</si>
  <si>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</si>
  <si>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</si>
  <si>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</si>
  <si>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</si>
  <si>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</si>
  <si>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</si>
  <si>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</si>
  <si>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</si>
  <si>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</si>
  <si>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</si>
  <si>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</si>
  <si>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</si>
  <si>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</si>
  <si>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</si>
  <si>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</si>
  <si>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</si>
  <si>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</si>
  <si>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</si>
  <si>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</si>
  <si>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</si>
  <si>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</si>
  <si>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</si>
  <si>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</si>
  <si>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</si>
  <si>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</si>
  <si>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</si>
  <si>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</si>
  <si>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</si>
  <si>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</si>
  <si>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</si>
  <si>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</si>
  <si>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</si>
  <si>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</si>
  <si>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</si>
  <si>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</si>
  <si>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</si>
  <si>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</si>
  <si>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</si>
  <si>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</si>
  <si>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</si>
  <si>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</si>
  <si>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</si>
  <si>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</si>
  <si>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</si>
  <si>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</si>
  <si>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</si>
  <si>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</si>
  <si>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</si>
  <si>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</si>
  <si>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</si>
  <si>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</si>
  <si>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</si>
  <si>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</si>
  <si>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</si>
  <si>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</si>
  <si>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</si>
  <si>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</si>
  <si>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</si>
  <si>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</si>
  <si>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</si>
  <si>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</si>
  <si>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</si>
  <si>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</si>
  <si>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</si>
  <si>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</si>
  <si>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</si>
  <si>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</si>
  <si>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</si>
  <si>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</si>
  <si>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</si>
  <si>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</si>
  <si>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</si>
  <si>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</si>
  <si>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</si>
  <si>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</si>
  <si>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</si>
  <si>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</si>
  <si>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</si>
  <si>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</si>
  <si>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</si>
  <si>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</si>
  <si>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</si>
  <si>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</si>
  <si>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</si>
  <si>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</si>
  <si>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</si>
  <si>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</si>
  <si>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</si>
  <si>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</si>
  <si>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</si>
  <si>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</si>
  <si>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</si>
  <si>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</si>
  <si>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</si>
  <si>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</si>
  <si>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</si>
  <si>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</si>
  <si>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</si>
  <si>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</si>
  <si>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</si>
  <si>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</si>
  <si>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</si>
  <si>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</si>
  <si>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</si>
  <si>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</si>
  <si>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</si>
  <si>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</si>
  <si>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</si>
  <si>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</si>
  <si>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</si>
  <si>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</si>
  <si>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</si>
  <si>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</si>
  <si>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</si>
  <si>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</si>
  <si>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</si>
  <si>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</si>
  <si>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</si>
  <si>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</si>
  <si>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</si>
  <si>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</si>
  <si>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</si>
  <si>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</si>
  <si>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</si>
  <si>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</si>
  <si>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</si>
  <si>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</si>
  <si>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</si>
  <si>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</si>
  <si>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</si>
  <si>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</si>
  <si>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</si>
  <si>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</si>
  <si>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</si>
  <si>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</si>
  <si>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</si>
  <si>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</si>
  <si>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</si>
  <si>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</si>
  <si>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</si>
  <si>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</si>
  <si>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</si>
  <si>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</si>
  <si>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</si>
  <si>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</si>
  <si>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</si>
  <si>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</si>
  <si>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</si>
  <si>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</si>
  <si>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</si>
  <si>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</si>
  <si>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</si>
  <si>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</si>
  <si>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</si>
  <si>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</si>
  <si>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</si>
  <si>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</si>
  <si>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</si>
  <si>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</si>
  <si>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</si>
  <si>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</si>
  <si>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</si>
  <si>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</si>
  <si>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</si>
  <si>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</si>
  <si>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</si>
  <si>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</si>
  <si>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</si>
  <si>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</si>
  <si>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</si>
  <si>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</si>
  <si>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</si>
  <si>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</si>
  <si>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</si>
  <si>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</si>
  <si>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</si>
  <si>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</si>
  <si>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</si>
  <si>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</si>
  <si>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</si>
  <si>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</si>
  <si>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</si>
  <si>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</si>
  <si>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</si>
  <si>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</si>
  <si>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</si>
  <si>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</si>
  <si>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</si>
  <si>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</si>
  <si>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</si>
  <si>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</si>
  <si>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</si>
  <si>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</si>
  <si>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</si>
  <si>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</si>
  <si>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</si>
  <si>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</si>
  <si>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</si>
  <si>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</si>
  <si>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</si>
  <si>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</si>
  <si>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</si>
  <si>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</si>
  <si>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</si>
  <si>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</si>
  <si>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</si>
  <si>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</si>
  <si>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</si>
  <si>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</si>
  <si>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</si>
  <si>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</si>
  <si>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</si>
  <si>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</si>
  <si>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</si>
  <si>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</si>
  <si>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</si>
  <si>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</si>
  <si>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</si>
  <si>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</si>
  <si>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</si>
  <si>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</si>
  <si>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</si>
  <si>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</si>
  <si>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</si>
  <si>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</si>
  <si>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</si>
  <si>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</si>
  <si>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</si>
  <si>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</si>
  <si>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</si>
  <si>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</si>
  <si>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</si>
  <si>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</si>
  <si>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</si>
  <si>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</si>
  <si>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</si>
  <si>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</si>
  <si>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</si>
  <si>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</si>
  <si>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</si>
  <si>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</si>
  <si>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</si>
  <si>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</si>
  <si>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</si>
  <si>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</si>
  <si>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</si>
  <si>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</si>
  <si>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</si>
  <si>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</si>
  <si>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</si>
  <si>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</si>
  <si>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</si>
  <si>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</si>
  <si>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</si>
  <si>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</si>
  <si>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</si>
  <si>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</si>
  <si>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</si>
  <si>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</si>
  <si>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</si>
  <si>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</si>
  <si>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</si>
  <si>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</si>
  <si>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</si>
  <si>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</si>
  <si>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</si>
  <si>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</si>
  <si>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</si>
  <si>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</si>
  <si>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</si>
  <si>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</si>
  <si>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</si>
  <si>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</si>
  <si>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</si>
  <si>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</si>
  <si>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</si>
  <si>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</si>
  <si>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</si>
  <si>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</si>
  <si>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</si>
  <si>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</si>
  <si>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</si>
  <si>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</si>
  <si>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</si>
  <si>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</si>
  <si>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</si>
  <si>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</si>
  <si>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</si>
  <si>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</si>
  <si>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</si>
  <si>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</si>
  <si>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</si>
  <si>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</si>
  <si>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</si>
  <si>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</si>
  <si>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</si>
  <si>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</si>
  <si>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</si>
  <si>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</si>
  <si>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</si>
  <si>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</si>
  <si>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</si>
  <si>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</si>
  <si>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</si>
  <si>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</si>
  <si>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</si>
  <si>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</si>
  <si>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</si>
  <si>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</si>
  <si>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</si>
  <si>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</si>
  <si>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</si>
  <si>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</si>
  <si>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</si>
  <si>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</si>
  <si>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</si>
  <si>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</si>
  <si>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</si>
  <si>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</si>
  <si>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</si>
  <si>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</si>
  <si>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</si>
  <si>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</si>
  <si>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</si>
  <si>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</si>
  <si>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</si>
  <si>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</si>
  <si>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</si>
  <si>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</si>
  <si>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</si>
  <si>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</si>
  <si>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</si>
  <si>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</si>
  <si>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</si>
  <si>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</si>
  <si>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</si>
  <si>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</si>
  <si>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</si>
  <si>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</si>
  <si>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</si>
  <si>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</si>
  <si>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</si>
  <si>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</si>
  <si>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</si>
  <si>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</si>
  <si>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</si>
  <si>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</si>
  <si>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</si>
  <si>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</si>
  <si>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</si>
  <si>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</si>
  <si>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</si>
  <si>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</si>
  <si>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</si>
  <si>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</si>
  <si>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</si>
  <si>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</si>
  <si>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</si>
  <si>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</si>
  <si>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</si>
  <si>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</si>
  <si>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</si>
  <si>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</si>
  <si>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</si>
  <si>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</si>
  <si>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</si>
  <si>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</si>
  <si>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</si>
  <si>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</si>
  <si>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</si>
  <si>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</si>
  <si>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</si>
  <si>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</si>
  <si>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</si>
  <si>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</si>
  <si>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</si>
  <si>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</si>
  <si>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</si>
  <si>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</si>
  <si>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</si>
  <si>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</si>
  <si>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</si>
  <si>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</si>
  <si>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</si>
  <si>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</si>
  <si>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</si>
  <si>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</si>
  <si>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</si>
  <si>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</si>
  <si>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</si>
  <si>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</si>
  <si>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</si>
  <si>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</si>
  <si>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</si>
  <si>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</si>
  <si>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</si>
  <si>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</si>
  <si>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</si>
  <si>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</si>
  <si>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</si>
  <si>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</si>
  <si>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</si>
  <si>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</si>
  <si>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</si>
  <si>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</si>
  <si>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</si>
  <si>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</si>
  <si>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</si>
  <si>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</si>
  <si>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</si>
  <si>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</si>
  <si>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</si>
  <si>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</si>
  <si>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</si>
  <si>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</si>
  <si>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</si>
  <si>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</si>
  <si>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</si>
  <si>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</si>
  <si>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</si>
  <si>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</si>
  <si>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</si>
  <si>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</si>
  <si>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</si>
  <si>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</si>
  <si>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</si>
  <si>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</si>
  <si>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</si>
  <si>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</si>
  <si>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</si>
  <si>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</si>
  <si>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</si>
  <si>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</si>
  <si>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</si>
  <si>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</si>
  <si>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</si>
  <si>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</si>
  <si>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</si>
  <si>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</si>
  <si>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</si>
  <si>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</si>
  <si>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</si>
  <si>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</si>
  <si>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</si>
  <si>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</si>
  <si>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</si>
  <si>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</si>
  <si>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</si>
  <si>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</si>
  <si>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</si>
  <si>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</si>
  <si>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</si>
  <si>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</si>
  <si>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</si>
  <si>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</si>
  <si>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</si>
  <si>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</si>
  <si>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</si>
  <si>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</si>
  <si>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</si>
  <si>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</si>
  <si>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</si>
  <si>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</si>
  <si>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</si>
  <si>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</si>
  <si>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</si>
  <si>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</si>
  <si>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</si>
  <si>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</si>
  <si>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</si>
  <si>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</si>
  <si>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</si>
  <si>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</si>
  <si>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</si>
  <si>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</si>
  <si>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</si>
  <si>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</si>
  <si>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</si>
  <si>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</si>
  <si>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</si>
  <si>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</si>
  <si>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</si>
  <si>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</si>
  <si>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</si>
  <si>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</si>
  <si>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</si>
  <si>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</si>
  <si>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</si>
  <si>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</si>
  <si>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</si>
  <si>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</si>
  <si>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</si>
  <si>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</si>
  <si>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</si>
  <si>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</si>
  <si>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</si>
  <si>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</si>
  <si>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</si>
  <si>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</si>
  <si>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</si>
  <si>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</si>
  <si>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</si>
  <si>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</si>
  <si>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</si>
  <si>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</si>
  <si>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</si>
  <si>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</si>
  <si>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</si>
  <si>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</si>
  <si>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</si>
  <si>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</si>
  <si>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</si>
  <si>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</si>
  <si>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</si>
  <si>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</si>
  <si>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</si>
  <si>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</si>
  <si>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</si>
  <si>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</si>
  <si>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</si>
  <si>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</si>
  <si>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</si>
  <si>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</si>
  <si>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</si>
  <si>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</si>
  <si>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</si>
  <si>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</si>
  <si>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</si>
  <si>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</si>
  <si>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</si>
  <si>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</si>
  <si>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</si>
  <si>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</si>
  <si>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</si>
  <si>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</si>
  <si>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</si>
  <si>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</si>
  <si>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</si>
  <si>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</si>
  <si>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</si>
  <si>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</si>
  <si>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</si>
  <si>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</si>
  <si>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</si>
  <si>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</si>
  <si>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</si>
  <si>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</si>
  <si>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</si>
  <si>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</si>
  <si>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</si>
  <si>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</si>
  <si>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</si>
  <si>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</si>
  <si>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</si>
  <si>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</si>
  <si>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</si>
  <si>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</si>
  <si>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</si>
  <si>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</si>
  <si>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</si>
  <si>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</si>
  <si>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</si>
  <si>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</si>
  <si>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</si>
  <si>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</si>
  <si>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</si>
  <si>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</si>
  <si>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</si>
  <si>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</si>
  <si>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</si>
  <si>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</si>
  <si>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</si>
  <si>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</si>
  <si>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</si>
  <si>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</si>
  <si>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</si>
  <si>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</si>
  <si>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</si>
  <si>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</si>
  <si>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</si>
  <si>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</si>
  <si>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</si>
  <si>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</si>
  <si>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</si>
  <si>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</si>
  <si>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</si>
  <si>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</si>
  <si>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</si>
  <si>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</si>
  <si>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</si>
  <si>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</si>
  <si>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</si>
  <si>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</si>
  <si>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</si>
  <si>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</si>
  <si>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</si>
  <si>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</si>
  <si>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</si>
  <si>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</si>
  <si>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</si>
  <si>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</si>
  <si>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</si>
  <si>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</si>
  <si>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</si>
  <si>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</si>
  <si>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</si>
  <si>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</si>
  <si>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</si>
  <si>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</si>
  <si>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</si>
  <si>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</si>
  <si>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</si>
  <si>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</si>
  <si>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</si>
  <si>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</si>
  <si>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</si>
  <si>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</si>
  <si>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</si>
  <si>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</si>
  <si>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</si>
  <si>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</si>
  <si>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</si>
  <si>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</si>
  <si>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</si>
  <si>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</si>
  <si>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</si>
  <si>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</si>
  <si>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</si>
  <si>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</si>
  <si>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</si>
  <si>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</si>
  <si>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</si>
  <si>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</si>
  <si>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</si>
  <si>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</si>
  <si>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</si>
  <si>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</si>
  <si>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</si>
  <si>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</si>
  <si>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</si>
  <si>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</si>
  <si>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</si>
  <si>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</si>
  <si>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</si>
  <si>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</si>
  <si>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</si>
  <si>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</si>
  <si>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</si>
  <si>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</si>
  <si>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</si>
  <si>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</si>
  <si>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</si>
  <si>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</si>
  <si>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</si>
  <si>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</si>
  <si>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</si>
  <si>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</si>
  <si>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</si>
  <si>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</si>
  <si>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</si>
  <si>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</si>
  <si>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</si>
  <si>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</si>
  <si>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</si>
  <si>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</si>
  <si>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</si>
  <si>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</si>
  <si>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</si>
  <si>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</si>
  <si>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</si>
  <si>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</si>
  <si>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</si>
  <si>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</si>
  <si>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</si>
  <si>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</si>
  <si>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</si>
  <si>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</si>
  <si>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</si>
  <si>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</si>
  <si>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</si>
  <si>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</si>
  <si>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</si>
  <si>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</si>
  <si>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</si>
  <si>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</si>
  <si>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</si>
  <si>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</si>
  <si>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</si>
  <si>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</si>
  <si>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</si>
  <si>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</si>
  <si>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</si>
  <si>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</si>
  <si>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</si>
  <si>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</si>
  <si>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</si>
  <si>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</si>
  <si>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</si>
  <si>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</si>
  <si>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</si>
  <si>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</si>
  <si>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</si>
  <si>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</si>
  <si>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</si>
  <si>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</si>
  <si>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</si>
  <si>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</si>
  <si>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</si>
  <si>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</si>
  <si>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</si>
  <si>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</si>
  <si>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</si>
  <si>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</si>
  <si>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</si>
  <si>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</si>
  <si>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</si>
  <si>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</si>
  <si>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</si>
  <si>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</si>
  <si>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</si>
  <si>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</si>
  <si>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</si>
  <si>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</si>
  <si>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</si>
  <si>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</si>
  <si>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</si>
  <si>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</si>
  <si>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</si>
  <si>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</si>
  <si>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</si>
  <si>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</si>
  <si>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</si>
  <si>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</si>
  <si>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</si>
  <si>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</si>
  <si>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</si>
  <si>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</si>
  <si>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</si>
  <si>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</si>
  <si>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</si>
  <si>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</si>
  <si>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</si>
  <si>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</si>
  <si>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</si>
  <si>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</si>
  <si>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</si>
  <si>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</si>
  <si>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</si>
  <si>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</si>
  <si>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</si>
  <si>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</si>
  <si>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</si>
  <si>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</si>
  <si>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</si>
  <si>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</si>
  <si>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</si>
  <si>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</si>
  <si>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</si>
  <si>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</si>
  <si>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</si>
  <si>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</si>
  <si>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</si>
  <si>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</si>
  <si>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</si>
  <si>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</si>
  <si>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</si>
  <si>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</si>
  <si>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</si>
  <si>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</si>
  <si>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</si>
  <si>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</si>
  <si>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</si>
  <si>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</si>
  <si>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</si>
  <si>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</si>
  <si>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</si>
  <si>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</si>
  <si>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</si>
  <si>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</si>
  <si>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</si>
  <si>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</si>
  <si>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</si>
  <si>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</si>
  <si>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</si>
  <si>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</si>
  <si>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</si>
  <si>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</si>
  <si>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</si>
  <si>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</si>
  <si>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</si>
  <si>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</si>
  <si>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</si>
  <si>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</si>
  <si>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</si>
  <si>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</si>
  <si>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</si>
  <si>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</si>
  <si>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</si>
  <si>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</si>
  <si>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</si>
  <si>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</si>
  <si>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</si>
  <si>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</si>
  <si>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</si>
  <si>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</si>
  <si>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</si>
  <si>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</si>
  <si>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</si>
  <si>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</si>
  <si>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</si>
  <si>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</si>
  <si>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</si>
  <si>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</si>
  <si>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</si>
  <si>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</si>
  <si>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</si>
  <si>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</si>
  <si>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</si>
  <si>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</si>
  <si>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</si>
  <si>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</si>
  <si>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</si>
  <si>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</si>
  <si>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</si>
  <si>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</si>
  <si>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</si>
  <si>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</si>
  <si>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</si>
  <si>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</si>
  <si>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</si>
  <si>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</si>
  <si>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</si>
  <si>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</si>
  <si>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</si>
  <si>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</si>
  <si>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</si>
  <si>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</si>
  <si>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</si>
  <si>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</si>
  <si>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</si>
  <si>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</si>
  <si>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</si>
  <si>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</si>
  <si>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</si>
  <si>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</si>
  <si>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</si>
  <si>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</si>
  <si>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</si>
  <si>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</si>
  <si>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</si>
  <si>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</si>
  <si>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</si>
  <si>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</si>
  <si>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</si>
  <si>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</si>
  <si>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</si>
  <si>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</si>
  <si>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</si>
  <si>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</si>
  <si>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</si>
  <si>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</si>
  <si>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</si>
  <si>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</si>
  <si>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</si>
  <si>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</si>
  <si>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</si>
  <si>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</si>
  <si>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</si>
  <si>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</si>
  <si>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</si>
  <si>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</si>
  <si>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</si>
  <si>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</si>
  <si>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</si>
  <si>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</si>
  <si>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</si>
  <si>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</si>
  <si>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</si>
  <si>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</si>
  <si>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</si>
  <si>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</si>
  <si>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</si>
  <si>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</si>
  <si>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</si>
  <si>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</si>
  <si>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</si>
  <si>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</si>
  <si>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</si>
  <si>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</si>
  <si>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</si>
  <si>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</si>
  <si>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</si>
  <si>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</si>
  <si>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</si>
  <si>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</si>
  <si>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</si>
  <si>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</si>
  <si>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</si>
  <si>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</si>
  <si>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</si>
  <si>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</si>
  <si>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</si>
  <si>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</si>
  <si>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</si>
  <si>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</si>
  <si>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</si>
  <si>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</si>
  <si>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</si>
  <si>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</si>
  <si>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</si>
  <si>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</si>
  <si>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</si>
  <si>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</si>
  <si>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</si>
  <si>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</si>
  <si>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</si>
  <si>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</si>
  <si>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</si>
  <si>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</si>
  <si>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</si>
  <si>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</si>
  <si>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</si>
  <si>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</si>
  <si>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</si>
  <si>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</si>
  <si>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</si>
  <si>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</si>
  <si>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</si>
  <si>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</si>
  <si>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</si>
  <si>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</si>
  <si>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</si>
  <si>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</si>
  <si>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</si>
  <si>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</si>
  <si>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</si>
  <si>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</si>
  <si>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</si>
  <si>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</si>
  <si>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</si>
  <si>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</si>
  <si>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</si>
  <si>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</si>
  <si>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</si>
  <si>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</si>
  <si>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</si>
  <si>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</si>
  <si>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</si>
  <si>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</si>
  <si>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</si>
  <si>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</si>
  <si>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</si>
  <si>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</si>
  <si>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</si>
  <si>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</si>
  <si>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</si>
  <si>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</si>
  <si>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</si>
  <si>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</si>
  <si>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</si>
  <si>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</si>
  <si>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</si>
  <si>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</si>
  <si>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</si>
  <si>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</si>
  <si>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</si>
  <si>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</si>
  <si>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</si>
  <si>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</si>
  <si>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</si>
  <si>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</si>
  <si>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</si>
  <si>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</si>
  <si>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</si>
  <si>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</si>
  <si>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</si>
  <si>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</si>
  <si>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</si>
  <si>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</si>
  <si>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</si>
  <si>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</si>
  <si>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</si>
  <si>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</si>
  <si>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</si>
  <si>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</si>
  <si>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</si>
  <si>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</si>
  <si>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</si>
  <si>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</si>
  <si>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</si>
  <si>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</si>
  <si>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</si>
  <si>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</si>
  <si>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</si>
  <si>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</si>
  <si>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</si>
  <si>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</si>
  <si>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</si>
  <si>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</si>
  <si>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</si>
  <si>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</si>
  <si>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</si>
  <si>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</si>
  <si>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</si>
  <si>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</si>
  <si>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</si>
  <si>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</si>
  <si>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</si>
  <si>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</si>
  <si>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</si>
  <si>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</si>
  <si>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</si>
  <si>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</si>
  <si>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</si>
  <si>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</si>
  <si>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</si>
  <si>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</si>
  <si>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</si>
  <si>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</si>
  <si>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</si>
  <si>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</si>
  <si>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</si>
  <si>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</si>
  <si>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</si>
  <si>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</si>
  <si>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</si>
  <si>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</si>
  <si>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</si>
  <si>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</si>
  <si>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</si>
  <si>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</si>
  <si>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</si>
  <si>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</si>
  <si>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</si>
  <si>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</si>
  <si>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</si>
  <si>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</si>
  <si>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</si>
  <si>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</si>
  <si>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</si>
  <si>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</si>
  <si>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</si>
  <si>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</si>
  <si>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</si>
  <si>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</si>
  <si>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</si>
  <si>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</si>
  <si>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</si>
  <si>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</si>
  <si>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</si>
  <si>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</si>
  <si>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</si>
  <si>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</si>
  <si>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</si>
  <si>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</si>
  <si>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</si>
  <si>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</si>
  <si>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</si>
  <si>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</si>
  <si>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</si>
  <si>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</si>
  <si>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</si>
  <si>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</si>
  <si>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</si>
  <si>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</si>
  <si>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</si>
  <si>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</si>
  <si>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</si>
  <si>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</si>
  <si>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</si>
  <si>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</si>
  <si>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</si>
  <si>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</si>
  <si>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</si>
  <si>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</si>
  <si>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</si>
  <si>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</si>
  <si>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</si>
  <si>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</si>
  <si>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</si>
  <si>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</si>
  <si>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</si>
  <si>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</si>
  <si>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</si>
  <si>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</si>
  <si>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</si>
  <si>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</si>
  <si>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</si>
  <si>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</si>
  <si>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</si>
  <si>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</si>
  <si>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</si>
  <si>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</si>
  <si>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</si>
  <si>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</si>
  <si>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</si>
  <si>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</si>
  <si>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</si>
  <si>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</si>
  <si>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</si>
  <si>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</si>
  <si>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</si>
  <si>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</si>
  <si>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</si>
  <si>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</si>
  <si>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</si>
  <si>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</si>
  <si>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</si>
  <si>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</si>
  <si>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</si>
  <si>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</si>
  <si>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</si>
  <si>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</si>
  <si>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</si>
  <si>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</si>
  <si>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</si>
  <si>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</si>
  <si>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</si>
  <si>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</si>
  <si>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</si>
  <si>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</si>
  <si>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</si>
  <si>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</si>
  <si>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</si>
  <si>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</si>
  <si>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</si>
  <si>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</si>
  <si>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</si>
  <si>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</si>
  <si>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</si>
  <si>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</si>
  <si>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</si>
  <si>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</si>
  <si>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</si>
  <si>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</si>
  <si>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</si>
  <si>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</si>
  <si>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</si>
  <si>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</si>
  <si>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</si>
  <si>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</si>
  <si>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</si>
  <si>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</si>
  <si>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</si>
  <si>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</si>
  <si>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</si>
  <si>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</si>
  <si>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</si>
  <si>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</si>
  <si>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</si>
  <si>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</si>
  <si>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</si>
  <si>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</si>
  <si>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</si>
  <si>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</si>
  <si>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</si>
  <si>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</si>
  <si>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</si>
  <si>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</si>
  <si>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</si>
  <si>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</si>
  <si>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</si>
  <si>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</si>
  <si>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</si>
  <si>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</si>
  <si>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</si>
  <si>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</si>
  <si>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</si>
  <si>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</si>
  <si>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</si>
  <si>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</si>
  <si>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</si>
  <si>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</si>
  <si>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</si>
  <si>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</si>
  <si>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</si>
  <si>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</si>
  <si>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</si>
  <si>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</si>
  <si>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</si>
  <si>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</si>
  <si>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</si>
  <si>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</si>
  <si>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</si>
  <si>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</si>
  <si>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</si>
  <si>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</si>
  <si>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</si>
  <si>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</si>
  <si>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</si>
  <si>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</si>
  <si>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</si>
  <si>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</si>
  <si>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</si>
  <si>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</si>
  <si>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</si>
  <si>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</si>
  <si>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</si>
  <si>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</si>
  <si>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</si>
  <si>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</si>
  <si>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</si>
  <si>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</si>
  <si>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</si>
  <si>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</si>
  <si>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</si>
  <si>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</si>
  <si>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</si>
  <si>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</si>
  <si>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</si>
  <si>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</si>
  <si>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</si>
  <si>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</si>
  <si>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</si>
  <si>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</si>
  <si>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</si>
  <si>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</si>
  <si>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</si>
  <si>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</si>
  <si>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</si>
  <si>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</si>
  <si>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</si>
  <si>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</si>
  <si>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</si>
  <si>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</si>
  <si>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</si>
  <si>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</si>
  <si>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</si>
  <si>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</si>
  <si>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</si>
  <si>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</si>
  <si>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</si>
  <si>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</si>
  <si>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</si>
  <si>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</si>
  <si>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</si>
  <si>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</si>
  <si>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</si>
  <si>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</si>
  <si>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</si>
  <si>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</si>
  <si>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</si>
  <si>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</si>
  <si>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</si>
  <si>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</si>
  <si>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</si>
  <si>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</si>
  <si>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</si>
  <si>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</si>
  <si>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</si>
  <si>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</si>
  <si>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</si>
  <si>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</si>
  <si>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</si>
  <si>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</si>
  <si>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</si>
  <si>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</si>
  <si>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</si>
  <si>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</si>
  <si>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</si>
  <si>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</si>
  <si>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</si>
  <si>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</si>
  <si>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</si>
  <si>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</si>
  <si>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</si>
  <si>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</si>
  <si>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</si>
  <si>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</si>
  <si>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</si>
  <si>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</si>
  <si>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</si>
  <si>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</si>
  <si>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</si>
  <si>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</si>
  <si>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</si>
  <si>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</si>
  <si>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</si>
  <si>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</si>
  <si>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</si>
  <si>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</si>
  <si>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</si>
  <si>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</si>
  <si>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</si>
  <si>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</si>
  <si>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</si>
  <si>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</si>
  <si>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</si>
  <si>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</si>
  <si>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</si>
  <si>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</si>
  <si>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</si>
  <si>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</si>
  <si>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</si>
  <si>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</si>
  <si>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</si>
  <si>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</si>
  <si>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</si>
  <si>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</si>
  <si>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</si>
  <si>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</si>
  <si>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</si>
  <si>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</si>
  <si>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</si>
  <si>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</si>
  <si>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</si>
  <si>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</si>
  <si>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</si>
  <si>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</si>
  <si>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</si>
  <si>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</si>
  <si>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</si>
  <si>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</si>
  <si>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</si>
  <si>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</si>
  <si>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</si>
  <si>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</si>
  <si>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</si>
  <si>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</si>
  <si>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</si>
  <si>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</si>
  <si>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</si>
  <si>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</si>
  <si>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</si>
  <si>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</si>
  <si>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</si>
  <si>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</si>
  <si>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</si>
  <si>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</si>
  <si>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</si>
  <si>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</si>
  <si>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</si>
  <si>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</si>
  <si>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</si>
  <si>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</si>
  <si>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</si>
  <si>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</si>
  <si>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</si>
  <si>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</si>
  <si>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</si>
  <si>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</si>
  <si>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</si>
  <si>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</si>
  <si>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</si>
  <si>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</si>
  <si>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</si>
  <si>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</si>
  <si>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</si>
  <si>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</si>
  <si>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</si>
  <si>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</si>
  <si>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</si>
  <si>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</si>
  <si>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</si>
  <si>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</si>
  <si>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</si>
  <si>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</si>
  <si>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</si>
  <si>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</si>
  <si>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</si>
  <si>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</si>
  <si>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</si>
  <si>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</si>
  <si>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</si>
  <si>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</si>
  <si>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</si>
  <si>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</si>
  <si>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</si>
  <si>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</si>
  <si>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</si>
  <si>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</si>
  <si>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</si>
  <si>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</si>
  <si>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</si>
  <si>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</si>
  <si>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</si>
  <si>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</si>
  <si>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</si>
  <si>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</si>
  <si>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</si>
  <si>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</si>
  <si>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</si>
  <si>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</si>
  <si>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</si>
  <si>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</si>
  <si>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</si>
  <si>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</si>
  <si>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</si>
  <si>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</si>
  <si>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</si>
  <si>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</si>
  <si>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</si>
  <si>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</si>
  <si>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</si>
  <si>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</si>
  <si>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</si>
  <si>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</si>
  <si>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</si>
  <si>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</si>
  <si>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</si>
  <si>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</si>
  <si>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</si>
  <si>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</si>
  <si>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</si>
  <si>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</si>
  <si>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</si>
  <si>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</si>
  <si>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</si>
  <si>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</si>
  <si>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</si>
  <si>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</si>
  <si>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</si>
  <si>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</si>
  <si>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</si>
  <si>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</si>
  <si>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</si>
  <si>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</si>
  <si>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</si>
  <si>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</si>
  <si>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</si>
  <si>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</si>
  <si>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</si>
  <si>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</si>
  <si>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PCM-20251114-00000395</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</si>
  <si>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</si>
  <si>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</si>
  <si>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</si>
  <si>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</si>
  <si>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</si>
  <si>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</si>
  <si>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</si>
  <si>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</si>
  <si>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</si>
  <si>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</si>
  <si>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have access road damage due to last rain </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</si>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</sst>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312.37839733796136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45975.326823263887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45975.326823263887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45975.326823263887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45975.326823263887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45975.326823263887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45975.326823263887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45975.326823263887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45975.326823263887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45975.326823263887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45975.326823263887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45975.326823263887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45975.326823263887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45975.326823263887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45975.326823263887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45975.326823263887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45975.326823263887</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45975.326823263887</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45975.326823263887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45975.326823263887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45975.326823263887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45975.326823263887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45975.326823263887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45975.326823263887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45975.326823263887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45975.326823263887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45975.326823263887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45975.326823263887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45975.326823263887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45975.326823263887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45975.326823263887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45975.326823263887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45975.326823263887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45975.326823263887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45975.326823263887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45975.326823263887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45975.326823263887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45975.326823263887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45975.326823263887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45975.326823263887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45975.326823263887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45975.326823263887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45975.326823263887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45975.326823263887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45975.326823263887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45975.326823263887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45975.326823263887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45975.326823263887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45975.326823263887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45975.326823263887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45975.326823263887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45975.326823263887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45975.326823263887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45975.326823263887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45975.326823263887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45975.326823263887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45975.326823263887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45975.326823263887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45975.326823263887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45975.326823263887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45975.326823263887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45975.326823263887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45975.326823263887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45975.326823263887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45975.326823263887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45975.326823263887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45975.326823263887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45975.326823263887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45975.326823263887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45975.326823263887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45975.326823263887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45975.326823263887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45975.326823263887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45975.326823263887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45975.326823263887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45975.326823263887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45975.326823263887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45975.326823263887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45975.326823263887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45975.326823263887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45975.326823263887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45975.326823263887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45975.326823263887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45975.326823263887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45975.326823263887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45975.326823263887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45975.326823263887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45975.326823263887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45975.326823263887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45975.326823263887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45975.326823263887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45975.326823263887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45975.326823263887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45975.326823263887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45975.326823263887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45975.326823263887</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45975.326823263887</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45975.326823263887</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D8FA8090-ACC9-4531-9BFC-141A2F38CB06}"/>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150.32698530092603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0.720538541667338</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45975.326823263887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45975.326823263887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45975.326823263887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45975.326823263887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45975.326823263887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45975.326823263887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45975.326823263887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45975.326823263887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45975.326823263887</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45975.326823263887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45975.326823263887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45975.326823263887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45975.326823263887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45975.326823263887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45975.326823263887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45975.326823263887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45975.326823263887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45975.326823263887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45975.326823263887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45975.326823263887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45975.326823263887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45975.326823263887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45975.326823263887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45975.326823263887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45975.326823263887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45975.326823263887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45975.326823263887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45975.326823263887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45975.326823263887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45975.326823263887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45975.326823263887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45975.326823263887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45975.326823263887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45975.326823263887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45975.326823263887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45975.326823263887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45975.326823263887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45975.326823263887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45975.326823263887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45975.326823263887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45975.326823263887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45975.326823263887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45975.326823263887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45975.326823263887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45975.326823263887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45975.326823263887</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45975.326823263887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45975.326823263887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45975.326823263887</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45975.326823263887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45975.326823263887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45975.326823263887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45975.326823263887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45975.326823263887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45975.326823263887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45975.326823263887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45975.326823263887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45975.326823263887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45975.326823263887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45975.326823263887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45975.326823263887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45975.326823263887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45975.326823263887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45975.326823263887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45975.326823263887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45975.326823263887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45975.326823263887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45975.326823263887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45975.326823263887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45975.326823263887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45975.326823263887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45975.326823263887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45975.326823263887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45975.326823263887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45975.326823263887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45975.326823263887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45975.326823263887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45975.326823263887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45975.326823263887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45975.326823263887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45975.326823263887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45975.326823263887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45975.326823263887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45975.326823263887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45975.326823263887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45975.326823263887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45975.326823263887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45975.326823263887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45975.326823263887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45975.326823263887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45975.326823263887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45975.326823263887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45975.326823263887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45975.326823263887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45975.326823263887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45975.326823263887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45975.326823263887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45975.326823263887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45975.326823263887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45975.326823263887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45975.326823263887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45975.326823263887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45975.326823263887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45975.326823263887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45975.326823263887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45975.326823263887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45975.326823263887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45975.326823263887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45975.326823263887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45975.326823263887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45975.326823263887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45975.326823263887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45975.326823263887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45975.326823263887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45975.326823263887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45975.326823263887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45975.326823263887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45975.326823263887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45975.326823263887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45975.326823263887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45975.326823263887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45975.326823263887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45975.326823263887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45975.326823263887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45975.326823263887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45975.326823263887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45975.326823263887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45975.326823263887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45975.326823263887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45975.326823263887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45975.326823263887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45975.326823263887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45975.326823263887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45975.326823263887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45975.326823263887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45975.326823263887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45975.326823263887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45975.326823263887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45975.326823263887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45975.326823263887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45975.326823263887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45975.326823263887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45975.326823263887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45975.326823263887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45975.326823263887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45975.326823263887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45975.326823263887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45975.326823263887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45975.326823263887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45975.326823263887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45975.326823263887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45975.326823263887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45975.326823263887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45975.326823263887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45975.326823263887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45975.326823263887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45975.326823263887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45975.326823263887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45975.326823263887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45975.326823263887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45975.326823263887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45975.326823263887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45975.326823263887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45975.326823263887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45975.326823263887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45975.326823263887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45975.326823263887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45975.326823263887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45975.326823263887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45975.326823263887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45975.326823263887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45975.326823263887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45975.326823263887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45975.326823263887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45975.326823263887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45975.326823263887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45975.326823263887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45975.326823263887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45975.326823263887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45975.326823263887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45975.326823263887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45975.326823263887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45975.326823263887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45975.326823263887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45975.326823263887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45975.326823263887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45975.326823263887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45975.326823263887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45975.326823263887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45975.326823263887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45975.326823263887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45975.326823263887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45975.326823263887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45975.326823263887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45975.326823263887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45975.326823263887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45975.326823263887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45975.326823263887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45975.326823263887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45975.326823263887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45975.326823263887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45975.326823263887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45975.326823263887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45975.326823263887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45975.326823263887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45975.326823263887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45975.326823263887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45975.326823263887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45975.326823263887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45975.326823263887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45975.326823263887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45975.326823263887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45975.326823263887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45975.326823263887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45975.326823263887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45975.326823263887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45975.326823263887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45975.326823263887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45975.326823263887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45975.326823263887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45975.326823263887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45975.326823263887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45975.326823263887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45975.326823263887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45975.326823263887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45975.326823263887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45975.326823263887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45975.326823263887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45975.326823263887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45975.326823263887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45975.326823263887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45975.326823263887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45975.326823263887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45975.326823263887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45975.326823263887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45975.326823263887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45975.326823263887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45975.326823263887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45975.326823263887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45975.326823263887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45975.326823263887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45975.326823263887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45975.326823263887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45975.326823263887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45975.326823263887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45975.326823263887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45975.326823263887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45975.326823263887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45975.326823263887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45975.326823263887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45975.326823263887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45975.326823263887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45975.326823263887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45975.326823263887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45975.326823263887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45975.326823263887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45975.326823263887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45975.326823263887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45975.326823263887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45975.326823263887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45975.326823263887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45975.326823263887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45975.326823263887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45975.326823263887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45975.326823263887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45975.326823263887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45975.326823263887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45975.326823263887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45975.326823263887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45975.326823263887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45975.326823263887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45975.326823263887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45975.326823263887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45975.326823263887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45975.326823263887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45975.326823263887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45975.326823263887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45975.326823263887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45975.326823263887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45975.326823263887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45975.326823263887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45975.326823263887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45975.326823263887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45975.326823263887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45975.326823263887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45975.326823263887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45975.326823263887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45975.326823263887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45975.326823263887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45975.326823263887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45975.326823263887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45975.326823263887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45975.326823263887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45975.326823263887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45975.326823263887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45975.326823263887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45975.326823263887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45975.326823263887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45975.326823263887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45975.326823263887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45975.326823263887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45975.326823263887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45975.326823263887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45975.326823263887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45975.326823263887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45975.326823263887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45975.326823263887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45975.326823263887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45975.326823263887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45975.326823263887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45975.326823263887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45975.326823263887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45975.326823263887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45975.326823263887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45975.326823263887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45975.326823263887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45975.326823263887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45975.326823263887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45975.326823263887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45975.326823263887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45975.326823263887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45975.326823263887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45975.326823263887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45975.326823263887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45975.326823263887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45975.326823263887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45975.326823263887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45975.326823263887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45975.326823263887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45975.326823263887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45975.326823263887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45975.326823263887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45975.326823263887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45975.326823263887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45975.326823263887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45975.326823263887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45975.326823263887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45975.326823263887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45975.326823263887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45975.326823263887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45975.326823263887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45975.326823263887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45975.326823263887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45975.326823263887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45975.326823263887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45975.326823263887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45975.326823263887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45975.326823263887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45975.326823263887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45975.326823263887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45975.326823263887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45975.326823263887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45975.326823263887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45975.326823263887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45975.326823263887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45975.326823263887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45975.326823263887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45975.326823263887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45975.326823263887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45975.326823263887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45975.326823263887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45975.326823263887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45975.326823263887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45975.326823263887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45975.326823263887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45975.326823263887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45975.326823263887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45975.326823263887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45975.326823263887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45975.326823263887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45975.326823263887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45975.326823263887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45975.326823263887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45975.326823263887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45975.326823263887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45975.326823263887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45975.326823263887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45975.326823263887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45975.326823263887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45975.326823263887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45975.326823263887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45975.326823263887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45975.326823263887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45975.326823263887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45975.326823263887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45975.326823263887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45975.326823263887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45975.326823263887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45975.326823263887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45975.326823263887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45975.326823263887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45975.326823263887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45975.326823263887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45975.326823263887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45975.326823263887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45975.326823263887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45975.326823263887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45975.326823263887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45975.326823263887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45975.326823263887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45975.326823263887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45975.326823263887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45975.326823263887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45975.326823263887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45975.326823263887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45975.326823263887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45975.326823263887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45975.326823263887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45975.326823263887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45975.326823263887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45975.326823263887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45975.326823263887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45975.326823263887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45975.326823263887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45975.326823263887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45975.326823263887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45975.326823263887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45975.326823263887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45975.326823263887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45975.326823263887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45975.326823263887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45975.326823263887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45975.326823263887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45975.326823263887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45975.326823263887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45975.326823263887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45975.326823263887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45975.326823263887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45975.326823263887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45975.326823263887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45975.326823263887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45975.326823263887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45975.326823263887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45975.326823263887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45975.326823263887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45975.326823263887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45975.326823263887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45975.326823263887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45975.326823263887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45975.326823263887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45975.326823263887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45975.326823263887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45975.326823263887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45975.326823263887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45975.326823263887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45975.326823263887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45975.326823263887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45975.326823263887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45975.326823263887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45975.326823263887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45975.326823263887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45975.326823263887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45975.326823263887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45975.326823263887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45975.326823263887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45975.326823263887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45975.326823263887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45975.326823263887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45975.326823263887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45975.326823263887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45975.326823263887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45975.326823263887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45975.326823263887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45975.326823263887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45975.326823263887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45975.326823263887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45975.326823263887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45975.326823263887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45975.326823263887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45975.326823263887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45975.326823263887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45975.326823263887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45975.326823263887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45975.326823263887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45975.326823263887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45975.326823263887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45975.326823263887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45975.326823263887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45975.326823263887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45975.326823263887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45975.326823263887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45975.326823263887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45975.326823263887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45975.326823263887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45975.326823263887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45975.326823263887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45975.326823263887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45975.326823263887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45975.326823263887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45975.326823263887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45975.326823263887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45975.326823263887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45975.326823263887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45975.326823263887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45975.326823263887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45975.326823263887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45975.326823263887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45975.326823263887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45975.326823263887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45975.326823263887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45975.326823263887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45975.326823263887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45975.326823263887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45975.326823263887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45975.326823263887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45975.326823263887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45975.326823263887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45975.326823263887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45975.326823263887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45975.326823263887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45975.326823263887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45975.326823263887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45975.326823263887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45975.326823263887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45975.326823263887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45975.326823263887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45975.326823263887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45975.326823263887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45975.326823263887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45975.326823263887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45975.326823263887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45975.326823263887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45975.326823263887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45975.326823263887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45975.326823263887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45975.326823263887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45975.326823263887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45975.326823263887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45975.326823263887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45975.326823263887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45975.326823263887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45975.326823263887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45975.326823263887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45975.326823263887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45975.326823263887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45975.326823263887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45975.326823263887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45975.326823263887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45975.326823263887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45975.326823263887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45975.326823263887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45975.326823263887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45975.326823263887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45975.326823263887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45975.326823263887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45975.326823263887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45975.326823263887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45975.326823263887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45975.326823263887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45975.326823263887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45975.326823263887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45975.326823263887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45975.326823263887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45975.326823263887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45975.326823263887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45975.326823263887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45975.326823263887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45975.326823263887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45975.326823263887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45975.326823263887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45975.326823263887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45975.326823263887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45975.326823263887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45975.326823263887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45975.326823263887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45975.326823263887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45975.326823263887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45975.326823263887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45975.326823263887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45975.326823263887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45975.326823263887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45975.326823263887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45975.326823263887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45975.326823263887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45975.326823263887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45975.326823263887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45975.326823263887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45975.326823263887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45975.326823263887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45975.326823263887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45975.326823263887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45975.326823263887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45975.326823263887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45975.326823263887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45975.326823263887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45975.326823263887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45975.326823263887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45975.326823263887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45975.326823263887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45975.326823263887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45975.326823263887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45975.326823263887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45975.326823263887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45975.326823263887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45975.326823263887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45975.326823263887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45975.326823263887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45975.326823263887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45975.326823263887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45975.326823263887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45975.326823263887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45975.326823263887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45975.326823263887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45975.326823263887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45975.326823263887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45975.326823263887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45975.326823263887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45975.326823263887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45975.326823263887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45975.326823263887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45975.326823263887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45975.326823263887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45975.326823263887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45975.326823263887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45975.326823263887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45975.326823263887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45975.326823263887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45975.326823263887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45975.326823263887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45975.326823263887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45975.326823263887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45975.326823263887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45975.326823263887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45975.326823263887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45975.326823263887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45975.326823263887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45975.326823263887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45975.326823263887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45975.326823263887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45975.326823263887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45975.326823263887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45975.326823263887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45975.326823263887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45975.326823263887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45975.326823263887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45975.326823263887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45975.326823263887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45975.326823263887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45975.326823263887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45975.326823263887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45975.326823263887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45975.326823263887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45975.326823263887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45975.326823263887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45975.326823263887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45975.326823263887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45975.326823263887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45975.326823263887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45975.326823263887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45975.326823263887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45975.326823263887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45975.326823263887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45975.326823263887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45975.326823263887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45975.326823263887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45975.326823263887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45975.326823263887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45975.326823263887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45975.326823263887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45975.326823263887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45975.326823263887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45975.326823263887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45975.326823263887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45975.326823263887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45975.326823263887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45975.326823263887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45975.326823263887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45975.326823263887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45975.326823263887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45975.326823263887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45975.326823263887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45975.326823263887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45975.326823263887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45975.326823263887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45975.326823263887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45975.326823263887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45975.326823263887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45975.326823263887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45975.326823263887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45975.326823263887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45975.326823263887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45975.326823263887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45975.326823263887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45975.326823263887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45975.326823263887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45975.326823263887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45975.326823263887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45975.326823263887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45975.326823263887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45975.326823263887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45975.326823263887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45975.326823263887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45975.326823263887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45975.326823263887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45975.326823263887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45975.326823263887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45975.326823263887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45975.326823263887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45975.326823263887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45975.326823263887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45975.326823263887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45975.326823263887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45975.326823263887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45975.326823263887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45975.326823263887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45975.326823263887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45975.326823263887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45975.326823263887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45975.326823263887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45975.326823263887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45975.326823263887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45975.326823263887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45975.326823263887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45975.326823263887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45975.326823263887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45975.326823263887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45975.326823263887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45975.326823263887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45975.326823263887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45975.326823263887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45975.326823263887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45975.326823263887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45975.326823263887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45975.326823263887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45975.326823263887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45975.326823263887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45975.326823263887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45975.326823263887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45975.326823263887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45975.326823263887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45975.326823263887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45975.326823263887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45975.326823263887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45975.326823263887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45975.326823263887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45975.326823263887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45975.326823263887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45975.326823263887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45975.326823263887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45975.326823263887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45975.326823263887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45975.326823263887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45975.326823263887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45975.326823263887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45975.326823263887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45975.326823263887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45975.326823263887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45975.326823263887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45975.326823263887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45975.326823263887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45975.326823263887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45975.326823263887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45975.326823263887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45975.326823263887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45975.326823263887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45975.326823263887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45975.326823263887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45975.326823263887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45975.326823263887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45975.326823263887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45975.326823263887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45975.326823263887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45975.326823263887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45975.326823263887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45975.326823263887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45975.326823263887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45975.326823263887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45975.326823263887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45975.326823263887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45975.326823263887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45975.326823263887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45975.326823263887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45975.326823263887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45975.326823263887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45975.326823263887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45975.326823263887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45975.326823263887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45975.326823263887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45975.326823263887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45975.326823263887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45975.326823263887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45975.326823263887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45975.326823263887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45975.326823263887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45975.326823263887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45975.326823263887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45975.326823263887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45975.326823263887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45975.326823263887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45975.326823263887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45975.326823263887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45975.326823263887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45975.326823263887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45975.326823263887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45975.326823263887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45975.326823263887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45975.326823263887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45975.326823263887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45975.326823263887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45975.326823263887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45975.326823263887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45975.326823263887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45975.326823263887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45975.326823263887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45975.326823263887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45975.326823263887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45975.326823263887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45975.326823263887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45975.326823263887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45975.326823263887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45975.326823263887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45975.326823263887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45975.326823263887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45975.326823263887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45975.326823263887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45975.326823263887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45975.326823263887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45975.326823263887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45975.326823263887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45975.326823263887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45975.326823263887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45975.326823263887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45975.326823263887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45975.326823263887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45975.326823263887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45975.326823263887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45975.326823263887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45975.326823263887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45975.326823263887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45975.326823263887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45975.326823263887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45975.326823263887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45975.326823263887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45975.326823263887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45975.326823263887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45975.326823263887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45975.326823263887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45975.326823263887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45975.326823263887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45975.326823263887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45975.326823263887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45975.326823263887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45975.326823263887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45975.326823263887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45975.326823263887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45975.326823263887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45975.326823263887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45975.326823263887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45975.326823263887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45975.326823263887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45975.326823263887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45975.326823263887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45975.326823263887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45975.326823263887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45975.326823263887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45975.326823263887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45975.326823263887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45975.326823263887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45975.326823263887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45975.326823263887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45975.326823263887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45975.326823263887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45975.326823263887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45975.326823263887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45975.326823263887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45975.326823263887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45975.326823263887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45975.326823263887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45975.326823263887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45975.326823263887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45975.326823263887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45975.326823263887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45975.326823263887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45975.326823263887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45975.326823263887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45975.326823263887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45975.326823263887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45975.326823263887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45975.326823263887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45975.326823263887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45975.326823263887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45975.326823263887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45975.326823263887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45975.326823263887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45975.326823263887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45975.326823263887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45975.326823263887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45975.326823263887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45975.326823263887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45975.326823263887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45975.326823263887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45975.326823263887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45975.326823263887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45975.326823263887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45975.326823263887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45975.326823263887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45975.326823263887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45975.326823263887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45975.326823263887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45975.326823263887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45975.326823263887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45975.326823263887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45975.326823263887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45975.326823263887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45975.326823263887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45975.326823263887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45975.326823263887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45975.326823263887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45975.326823263887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45975.326823263887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45975.326823263887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45975.326823263887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45975.326823263887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45975.326823263887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45975.326823263887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45975.326823263887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45975.326823263887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45975.326823263887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45975.326823263887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45975.326823263887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45975.326823263887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45975.326823263887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45975.326823263887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45975.326823263887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45975.326823263887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45975.326823263887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45975.326823263887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45975.326823263887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45975.326823263887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45975.326823263887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45975.326823263887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45975.326823263887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45975.326823263887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45975.326823263887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45975.326823263887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45975.326823263887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45975.326823263887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45975.326823263887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45975.326823263887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45975.326823263887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45975.326823263887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45975.326823263887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45975.326823263887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45975.326823263887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45975.326823263887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45975.326823263887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45975.326823263887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45975.326823263887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45975.326823263887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45975.326823263887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45975.326823263887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45975.326823263887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45975.326823263887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45975.326823263887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45975.326823263887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45975.326823263887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45975.326823263887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45975.326823263887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45975.326823263887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45975.326823263887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45975.326823263887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45975.326823263887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45975.326823263887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45975.326823263887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45975.326823263887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45975.326823263887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45975.326823263887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45975.326823263887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45975.326823263887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45975.326823263887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45975.326823263887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45975.326823263887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45975.326823263887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45975.326823263887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45975.326823263887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45975.326823263887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45975.326823263887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45975.326823263887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45975.326823263887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45975.326823263887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45975.326823263887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45975.326823263887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45975.326823263887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45975.326823263887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45975.326823263887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45975.326823263887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45975.326823263887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45975.326823263887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45975.326823263887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45975.326823263887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45975.326823263887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45975.326823263887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45975.326823263887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45975.326823263887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45975.326823263887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45975.326823263887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45975.326823263887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45975.326823263887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45975.326823263887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45975.326823263887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45975.326823263887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45975.326823263887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45975.326823263887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45975.326823263887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45975.326823263887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45975.326823263887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45975.326823263887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45975.326823263887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45975.326823263887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45975.326823263887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45975.326823263887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45975.326823263887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45975.326823263887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45975.326823263887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45975.326823263887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45975.326823263887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45975.326823263887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45975.326823263887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45975.326823263887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45975.326823263887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45975.326823263887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45975.326823263887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45975.326823263887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45975.326823263887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45975.326823263887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45975.326823263887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45975.326823263887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45975.326823263887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45975.326823263887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45975.326823263887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45975.326823263887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45975.326823263887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45975.326823263887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45975.326823263887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45975.326823263887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45975.326823263887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45975.326823263887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45975.326823263887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45975.326823263887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45975.326823263887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45975.326823263887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45975.326823263887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45975.326823263887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45975.326823263887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45975.326823263887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45975.326823263887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45975.326823263887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45975.326823263887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45975.326823263887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45975.326823263887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45975.326823263887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45975.326823263887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45975.326823263887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45975.326823263887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45975.326823263887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45975.326823263887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45975.326823263887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45975.326823263887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45975.326823263887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45975.326823263887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45975.326823263887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45975.326823263887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45975.326823263887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45975.326823263887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45975.326823263887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45975.326823263887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45975.326823263887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45975.326823263887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45975.326823263887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45975.326823263887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45975.326823263887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45975.326823263887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45975.326823263887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45975.326823263887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45975.326823263887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45975.326823263887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45975.326823263887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45975.326823263887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45975.326823263887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45975.326823263887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45975.326823263887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45975.326823263887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45975.326823263887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45975.326823263887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45975.326823263887</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271.8461056712913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31284</v>
      </c>
      <c r="E3" s="95" t="s">
        <v>39021</v>
      </c>
      <c r="F3" s="96">
        <v>45975.324305555558</v>
      </c>
      <c r="G3" s="97">
        <f ca="1">IFERROR(NOW()-F3,"")</f>
        <v>2.5177083298331127E-3</v>
      </c>
      <c r="H3" s="96">
        <v>45975.308518518519</v>
      </c>
      <c r="I3" s="135" t="str">
        <f>IFERROR(VLOOKUP(D3,DB!A:F,6,0),"")</f>
        <v>SCECO</v>
      </c>
      <c r="J3" s="135" t="str">
        <f>IFERROR(VLOOKUP(D3,DB!A:G,7,0),"")</f>
        <v>Weak</v>
      </c>
      <c r="K3" s="98" t="s">
        <v>39110</v>
      </c>
      <c r="L3" s="92" t="str">
        <f>IFERROR(VLOOKUP(D3,DB!A:I,9,0),"")</f>
        <v>Latis</v>
      </c>
    </row>
    <row r="4" spans="1:16" ht="15" customHeight="1">
      <c r="A4" s="135"/>
      <c r="B4" s="135" t="str">
        <f>IFERROR(VLOOKUP(D4,DB!A:K,11,0),"")</f>
        <v/>
      </c>
      <c r="C4" s="94"/>
      <c r="D4" s="92"/>
      <c r="E4" s="95"/>
      <c r="F4" s="96"/>
      <c r="G4" s="97">
        <f ca="1">IFERROR(NOW()-F4,"")</f>
        <v>45975.326823263887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45975.326823263887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45975.326823263887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45975.326823263887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45975.326823263887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45975.326823263887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45975.326823263887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45975.326823263887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45975.326823263887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45975.326823263887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45975.326823263887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45975.326823263887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45975.326823263887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45975.326823263887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45975.326823263887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45975.326823263887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45975.326823263887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45975.326823263887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45975.326823263887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45975.326823263887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45975.326823263887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45975.326823263887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45975.326823263887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45975.326823263887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45975.326823263887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45975.326823263887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45975.326823263887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45975.326823263887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45975.326823263887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45975.326823263887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45975.326823263887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45975.326823263887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45975.326823263887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45975.326823263887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45975.326823263887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45975.326823263887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45975.326823263887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45975.326823263887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45975.326823263887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45975.326823263887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45975.326823263887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45975.326823263887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45975.326823263887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45975.326823263887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45975.326823263887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45975.326823263887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45975.326823263887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45975.326823263887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45975.326823263887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45975.326823263887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45975.326823263887</v>
      </c>
      <c r="H54" s="96"/>
      <c r="I54" s="135" t="str">
        <f>IFERROR(VLOOKUP(D54,DB!A:F,6,0),"")</f>
        <v/>
      </c>
      <c r="J54" s="135" t="str">
        <f>IFERROR(VLOOKUP(D54,DB!A:G,7,0),"")</f>
        <v/>
      </c>
      <c r="K54" s="98"/>
      <c r="L54" s="92"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5"/>
  <sheetViews>
    <sheetView workbookViewId="0">
      <selection activeCell="A7" sqref="A7:XFD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83.494763078699179</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49.137945949070854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 ca="1" si="1">IFERROR(NOW()-F4,"")</f>
        <v>26.665712152775086</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s="106" customFormat="1">
      <c r="A6" s="124" t="s">
        <v>39119</v>
      </c>
      <c r="B6" s="124" t="str">
        <f>IFERROR(VLOOKUP(D6,DB!A:K,11,0),"")</f>
        <v>R5</v>
      </c>
      <c r="C6" s="124">
        <v>1</v>
      </c>
      <c r="D6" s="124" t="s">
        <v>36049</v>
      </c>
      <c r="E6" s="124" t="s">
        <v>39021</v>
      </c>
      <c r="F6" s="159">
        <v>45974.832604166666</v>
      </c>
      <c r="G6" s="126">
        <f ca="1">IFERROR(NOW()-F6,"")</f>
        <v>0.49421909722150303</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ref="G7:G68" ca="1" si="2">IFERROR(NOW()-F7,"")</f>
        <v>45975.326823263887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45975.326823263887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45975.326823263887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45975.326823263887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45975.326823263887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45975.326823263887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45975.326823263887</v>
      </c>
      <c r="H13" s="125"/>
      <c r="I13" s="124" t="str">
        <f>IFERROR(VLOOKUP(D13,DB!A:F,6,0),"")</f>
        <v/>
      </c>
      <c r="J13" s="124" t="str">
        <f>IFERROR(VLOOKUP(D13,DB!A:G,7,0),"")</f>
        <v/>
      </c>
      <c r="K13" s="124"/>
      <c r="L13" s="124" t="str">
        <f>IFERROR(VLOOKUP(D13,DB!A:I,9,0),"")</f>
        <v/>
      </c>
    </row>
    <row r="14" spans="1:13">
      <c r="A14" s="124"/>
      <c r="B14" s="124" t="str">
        <f>IFERROR(VLOOKUP(D14,DB!A:K,11,0),"")</f>
        <v/>
      </c>
      <c r="C14" s="124"/>
      <c r="D14" s="157"/>
      <c r="E14" s="124"/>
      <c r="F14" s="124"/>
      <c r="G14" s="126">
        <f t="shared" ca="1" si="2"/>
        <v>45975.326823263887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45975.326823263887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45975.326823263887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45975.326823263887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45975.326823263887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45975.326823263887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45975.326823263887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45975.326823263887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45975.326823263887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45975.326823263887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45975.326823263887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45975.326823263887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45975.326823263887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45975.326823263887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45975.326823263887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45975.326823263887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45975.326823263887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45975.326823263887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45975.326823263887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45975.326823263887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45975.326823263887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45975.326823263887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45975.326823263887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45975.326823263887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45975.326823263887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45975.326823263887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45975.326823263887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45975.326823263887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45975.326823263887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45975.326823263887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45975.326823263887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45975.326823263887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45975.326823263887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45975.326823263887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45975.326823263887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45975.326823263887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45975.326823263887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45975.326823263887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45975.326823263887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45975.326823263887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45975.326823263887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45975.326823263887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45975.326823263887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45975.326823263887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45975.326823263887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45975.326823263887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45975.326823263887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45975.326823263887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45975.326823263887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45975.326823263887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45975.326823263887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45975.326823263887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45975.326823263887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45975.326823263887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45975.326823263887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ref="G69:G132" ca="1" si="3">IFERROR(NOW()-F69,"")</f>
        <v>45975.326823263887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45975.326823263887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45975.326823263887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45975.326823263887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45975.326823263887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45975.326823263887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45975.326823263887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45975.326823263887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45975.326823263887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45975.326823263887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45975.326823263887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45975.326823263887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45975.326823263887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45975.326823263887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45975.326823263887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45975.326823263887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45975.326823263887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45975.326823263887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45975.326823263887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45975.326823263887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45975.326823263887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45975.326823263887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45975.326823263887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45975.326823263887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45975.326823263887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45975.326823263887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45975.326823263887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45975.326823263887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45975.326823263887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45975.326823263887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45975.326823263887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45975.326823263887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45975.326823263887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45975.326823263887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45975.326823263887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45975.326823263887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45975.326823263887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45975.326823263887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45975.326823263887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45975.326823263887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45975.326823263887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45975.326823263887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45975.326823263887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45975.326823263887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45975.326823263887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45975.326823263887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45975.326823263887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45975.326823263887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45975.326823263887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45975.326823263887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45975.326823263887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45975.326823263887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45975.326823263887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45975.326823263887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45975.326823263887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45975.326823263887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45975.326823263887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45975.326823263887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45975.326823263887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45975.326823263887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45975.326823263887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45975.326823263887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45975.326823263887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45975.326823263887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ref="G133:G196" ca="1" si="4">IFERROR(NOW()-F133,"")</f>
        <v>45975.326823263887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45975.326823263887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45975.326823263887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45975.326823263887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45975.326823263887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45975.326823263887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45975.326823263887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45975.326823263887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45975.326823263887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45975.326823263887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45975.326823263887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45975.326823263887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45975.326823263887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45975.326823263887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45975.326823263887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45975.326823263887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45975.326823263887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45975.326823263887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45975.326823263887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45975.326823263887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45975.326823263887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45975.326823263887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45975.326823263887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45975.326823263887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45975.326823263887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45975.326823263887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45975.326823263887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45975.326823263887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45975.326823263887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45975.326823263887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45975.326823263887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45975.326823263887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45975.326823263887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45975.326823263887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45975.326823263887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45975.326823263887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45975.326823263887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45975.326823263887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45975.326823263887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45975.326823263887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45975.326823263887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45975.326823263887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45975.326823263887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45975.326823263887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45975.326823263887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45975.326823263887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45975.326823263887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45975.326823263887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45975.326823263887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45975.326823263887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45975.326823263887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45975.326823263887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45975.326823263887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45975.326823263887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45975.326823263887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45975.326823263887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45975.326823263887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45975.326823263887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45975.326823263887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45975.326823263887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45975.326823263887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45975.326823263887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45975.326823263887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45975.326823263887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ref="G197:G260" ca="1" si="5">IFERROR(NOW()-F197,"")</f>
        <v>45975.326823263887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45975.326823263887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45975.326823263887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45975.326823263887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45975.326823263887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45975.326823263887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45975.326823263887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45975.326823263887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45975.326823263887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45975.326823263887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45975.326823263887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45975.326823263887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45975.326823263887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45975.326823263887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45975.326823263887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45975.326823263887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45975.326823263887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45975.326823263887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45975.326823263887</v>
      </c>
      <c r="H215" s="124"/>
      <c r="I215" s="124" t="str">
        <f>IFERROR(VLOOKUP(D215,DB!A:F,6,0),"")</f>
        <v/>
      </c>
      <c r="J215" s="124" t="str">
        <f>IFERROR(VLOOKUP(D215,DB!A:G,7,0),"")</f>
        <v/>
      </c>
      <c r="K215" s="124"/>
      <c r="L215" s="124" t="str">
        <f>IFERROR(VLOOKUP(D215,DB!A:I,9,0),"")</f>
        <v/>
      </c>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35357</v>
      </c>
      <c r="E2" s="124" t="s">
        <v>39122</v>
      </c>
      <c r="F2" s="158">
        <v>45975.140439814815</v>
      </c>
      <c r="G2" s="75">
        <f ca="1">IFERROR(NOW()-F2,"-")</f>
        <v>0.1863834490723093</v>
      </c>
      <c r="H2" s="143">
        <v>45975.150659722225</v>
      </c>
      <c r="I2" s="141" t="str">
        <f>IFERROR(VLOOKUP(D2,DB!A:F,6,0),"")</f>
        <v>SCECO</v>
      </c>
      <c r="J2" s="141" t="str">
        <f>IFERROR(VLOOKUP(D2,DB!A:G,7,0),"")</f>
        <v>Dead</v>
      </c>
      <c r="K2" s="144" t="s">
        <v>39123</v>
      </c>
      <c r="L2" s="145" t="str">
        <f>IFERROR(VLOOKUP(D2,DB!A:I,9,0),"")</f>
        <v>Latis</v>
      </c>
    </row>
    <row r="3" spans="1:16382" ht="31.5" customHeight="1">
      <c r="A3" s="140"/>
      <c r="B3" s="141" t="str">
        <f>IFERROR(VLOOKUP(D3,DB!A:K,11,0),"")</f>
        <v/>
      </c>
      <c r="C3" s="142"/>
      <c r="D3" s="141"/>
      <c r="E3" s="124"/>
      <c r="F3"/>
      <c r="G3" s="75">
        <f ca="1">IFERROR(NOW()-F3,"-")</f>
        <v>45975.326823263887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45975.326823263887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45975.326823263887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45975.326823263887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45975.326823263887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45975.326823263887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45975.326823263887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45975.326823263887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45975.326823263887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45975.326823263887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45975.326823263887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45975.326823263887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45975.326823263887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45975.326823263887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45975.326823263887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45975.326823263887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45975.326823263887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45975.326823263887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45975.326823263887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45975.326823263887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45975.326823263887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45975.326823263887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45975.326823263887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45975.326823263887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45975.326823263887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45975.326823263887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45975.326823263887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45975.326823263887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45975.326823263887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45975.326823263887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45975.326823263887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45975.326823263887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45975.326823263887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45975.326823263887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45975.326823263887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45975.326823263887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45975.326823263887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45975.326823263887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45975.326823263887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45975.326823263887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45975.326823263887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45975.326823263887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45975.326823263887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45975.326823263887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45975.326823263887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45975.326823263887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45975.326823263887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45975.326823263887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45975.326823263887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45975.326823263887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45975.326823263887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45975.326823263887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45975.326823263887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45975.326823263887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45975.326823263887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45975.326823263887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45975.326823263887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45975.326823263887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45975.326823263887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45975.326823263887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45975.326823263887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45975.326823263887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45975.326823263887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45975.326823263887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45975.326823263887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45975.326823263887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45975.326823263887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45975.326823263887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45975.326823263887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45975.326823263887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45975.326823263887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45975.326823263887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45975.326823263887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45975.326823263887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45975.326823263887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45975.326823263887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45975.326823263887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45975.326823263887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45975.326823263887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45975.326823263887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45975.326823263887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45975.326823263887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45975.326823263887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45975.326823263887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45975.326823263887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45975.326823263887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45975.326823263887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45975.326823263887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45975.326823263887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45975.326823263887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45975.326823263887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45975.326823263887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45975.326823263887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45975.326823263887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45975.326823263887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45975.326823263887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45975.326823263887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45975.326823263887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45975.326823263887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45975.326823263887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45975.326823263887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45975.326823263887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45975.326823263887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45975.326823263887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45975.326823263887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45975.326823263887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45975.326823263887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45975.326823263887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45975.326823263887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45975.326823263887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45975.326823263887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45975.326823263887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45975.326823263887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45975.326823263887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45975.326823263887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45975.326823263887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45975.326823263887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45975.326823263887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45975.326823263887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45975.326823263887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45975.326823263887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45975.326823263887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45975.326823263887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45975.326823263887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45975.326823263887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45975.326823263887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45975.326823263887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45975.326823263887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45975.326823263887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45975.326823263887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45975.326823263887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45975.326823263887</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2025-11-14T04:52:07Z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