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473" documentId="120_S{2AC9BD13-BADA-5192-A53E-5A8FF88502F6}" xr6:coauthVersionLast="47" xr6:coauthVersionMax="47" xr10:uidLastSave="{0E1AC9E3-F82D-4A4C-A418-D2F3213EA412}"/>
  <bookViews>
    <workbookView xWindow="-120" yWindow="-120" windowWidth="38640" windowHeight="21120" firstSheet="6"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65" i="4" l="1"/>
  <c r="L66" i="4"/>
  <c r="L67" i="4"/>
  <c r="L68" i="4"/>
  <c r="J65" i="4"/>
  <c r="J66" i="4"/>
  <c r="J67" i="4"/>
  <c r="J68" i="4"/>
  <c r="I65" i="4"/>
  <c r="I66" i="4"/>
  <c r="I67" i="4"/>
  <c r="I68" i="4"/>
  <c r="B65" i="4"/>
  <c r="B66" i="4"/>
  <c r="B67" i="4"/>
  <c r="B6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L62" i="4"/>
  <c r="L63" i="4"/>
  <c r="L64" i="4"/>
  <c r="J62" i="4"/>
  <c r="J63" i="4"/>
  <c r="J64" i="4"/>
  <c r="I62" i="4"/>
  <c r="I63" i="4"/>
  <c r="I64" i="4"/>
  <c r="B62" i="4"/>
  <c r="B63" i="4"/>
  <c r="B64" i="4"/>
  <c r="B11" i="1"/>
  <c r="B2" i="3"/>
  <c r="G2" i="3"/>
  <c r="I2" i="3"/>
  <c r="J2" i="3"/>
  <c r="L2" i="3"/>
  <c r="B3" i="3"/>
  <c r="G3" i="3"/>
  <c r="I3" i="3"/>
  <c r="J3" i="3"/>
  <c r="L3" i="3"/>
  <c r="B4" i="3"/>
  <c r="G4" i="3"/>
  <c r="I4" i="3"/>
  <c r="J4" i="3"/>
  <c r="L4" i="3"/>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3" i="9"/>
  <c r="B14" i="9"/>
  <c r="B15" i="9"/>
  <c r="B16" i="9"/>
  <c r="B17" i="9"/>
  <c r="B18" i="9"/>
  <c r="B19" i="9"/>
  <c r="B20" i="9"/>
  <c r="B21" i="9"/>
  <c r="B22" i="9"/>
  <c r="B23" i="9"/>
  <c r="B24" i="9"/>
  <c r="B25" i="9"/>
  <c r="B26" i="9"/>
  <c r="B27" i="9"/>
  <c r="B28" i="9"/>
  <c r="B29" i="9"/>
  <c r="B30" i="9"/>
  <c r="B31" i="9"/>
  <c r="B32" i="9"/>
  <c r="G13" i="9"/>
  <c r="G14" i="9"/>
  <c r="G15" i="9"/>
  <c r="G16" i="9"/>
  <c r="G17" i="9"/>
  <c r="G18" i="9"/>
  <c r="G19" i="9"/>
  <c r="G20" i="9"/>
  <c r="G21" i="9"/>
  <c r="G22" i="9"/>
  <c r="G23" i="9"/>
  <c r="G24" i="9"/>
  <c r="G25" i="9"/>
  <c r="G26" i="9"/>
  <c r="G27" i="9"/>
  <c r="G28" i="9"/>
  <c r="G29" i="9"/>
  <c r="G30" i="9"/>
  <c r="G31" i="9"/>
  <c r="G32" i="9"/>
  <c r="I13" i="9"/>
  <c r="I14" i="9"/>
  <c r="I15" i="9"/>
  <c r="I16" i="9"/>
  <c r="I17" i="9"/>
  <c r="I18" i="9"/>
  <c r="I19" i="9"/>
  <c r="I20" i="9"/>
  <c r="I21" i="9"/>
  <c r="I22" i="9"/>
  <c r="I23" i="9"/>
  <c r="I24" i="9"/>
  <c r="I25" i="9"/>
  <c r="I26" i="9"/>
  <c r="I27" i="9"/>
  <c r="I28" i="9"/>
  <c r="I29" i="9"/>
  <c r="I30" i="9"/>
  <c r="I31" i="9"/>
  <c r="I32" i="9"/>
  <c r="L13" i="9"/>
  <c r="L14" i="9"/>
  <c r="L15" i="9"/>
  <c r="L16" i="9"/>
  <c r="L17" i="9"/>
  <c r="L18" i="9"/>
  <c r="L19" i="9"/>
  <c r="L20" i="9"/>
  <c r="L21" i="9"/>
  <c r="L22" i="9"/>
  <c r="L23" i="9"/>
  <c r="L24" i="9"/>
  <c r="L25" i="9"/>
  <c r="L26" i="9"/>
  <c r="L27" i="9"/>
  <c r="L28" i="9"/>
  <c r="L29" i="9"/>
  <c r="L30" i="9"/>
  <c r="L31" i="9"/>
  <c r="L32" i="9"/>
  <c r="J13" i="9"/>
  <c r="J14" i="9"/>
  <c r="J15" i="9"/>
  <c r="J16" i="9"/>
  <c r="J17" i="9"/>
  <c r="J18" i="9"/>
  <c r="J19" i="9"/>
  <c r="J20" i="9"/>
  <c r="J21" i="9"/>
  <c r="J22" i="9"/>
  <c r="J23" i="9"/>
  <c r="J24" i="9"/>
  <c r="J25" i="9"/>
  <c r="J26" i="9"/>
  <c r="J27" i="9"/>
  <c r="J28" i="9"/>
  <c r="J29" i="9"/>
  <c r="J30" i="9"/>
  <c r="J31" i="9"/>
  <c r="J32" i="9"/>
  <c r="L2" i="9"/>
  <c r="L3" i="9"/>
  <c r="L4" i="9"/>
  <c r="L5" i="9"/>
  <c r="L6" i="9"/>
  <c r="L7" i="9"/>
  <c r="L8" i="9"/>
  <c r="L9" i="9"/>
  <c r="L10" i="9"/>
  <c r="L11" i="9"/>
  <c r="L12" i="9"/>
  <c r="J2" i="9"/>
  <c r="J3" i="9"/>
  <c r="J4" i="9"/>
  <c r="J5" i="9"/>
  <c r="J6" i="9"/>
  <c r="J7" i="9"/>
  <c r="J8" i="9"/>
  <c r="J9" i="9"/>
  <c r="J10" i="9"/>
  <c r="J11" i="9"/>
  <c r="J12" i="9"/>
  <c r="I2" i="9"/>
  <c r="I3" i="9"/>
  <c r="I4" i="9"/>
  <c r="I5" i="9"/>
  <c r="I6" i="9"/>
  <c r="I7" i="9"/>
  <c r="I8" i="9"/>
  <c r="I9" i="9"/>
  <c r="I10" i="9"/>
  <c r="I11" i="9"/>
  <c r="I12" i="9"/>
  <c r="B2" i="9"/>
  <c r="B3" i="9"/>
  <c r="B4" i="9"/>
  <c r="B5" i="9"/>
  <c r="B6" i="9"/>
  <c r="B7" i="9"/>
  <c r="B8" i="9"/>
  <c r="B9" i="9"/>
  <c r="B10" i="9"/>
  <c r="B11" i="9"/>
  <c r="B12" i="9"/>
  <c r="G2" i="9"/>
  <c r="G3" i="9"/>
  <c r="G4" i="9"/>
  <c r="G5" i="9"/>
  <c r="G6" i="9"/>
  <c r="G7" i="9"/>
  <c r="G8" i="9"/>
  <c r="G9" i="9"/>
  <c r="G10" i="9"/>
  <c r="G11" i="9"/>
  <c r="G12" i="9"/>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B49" i="4"/>
  <c r="I49" i="4"/>
  <c r="J49" i="4"/>
  <c r="L49" i="4"/>
  <c r="B50" i="4"/>
  <c r="I50" i="4"/>
  <c r="J50" i="4"/>
  <c r="L50" i="4"/>
  <c r="B51" i="4"/>
  <c r="I51" i="4"/>
  <c r="J51" i="4"/>
  <c r="L51" i="4"/>
  <c r="B52" i="4"/>
  <c r="I52" i="4"/>
  <c r="J52" i="4"/>
  <c r="L52" i="4"/>
  <c r="B53" i="4"/>
  <c r="I53" i="4"/>
  <c r="J53" i="4"/>
  <c r="L53" i="4"/>
  <c r="B54" i="4"/>
  <c r="I54" i="4"/>
  <c r="J54" i="4"/>
  <c r="L54" i="4"/>
  <c r="B55" i="4"/>
  <c r="I55" i="4"/>
  <c r="J55" i="4"/>
  <c r="L55" i="4"/>
  <c r="B56" i="4"/>
  <c r="I56" i="4"/>
  <c r="J56" i="4"/>
  <c r="L56" i="4"/>
  <c r="B57" i="4"/>
  <c r="I57" i="4"/>
  <c r="J57" i="4"/>
  <c r="L57" i="4"/>
  <c r="B58" i="4"/>
  <c r="I58" i="4"/>
  <c r="J58" i="4"/>
  <c r="L58" i="4"/>
  <c r="B59" i="4"/>
  <c r="I59" i="4"/>
  <c r="J59" i="4"/>
  <c r="L59" i="4"/>
  <c r="B60" i="4"/>
  <c r="I60" i="4"/>
  <c r="J60" i="4"/>
  <c r="L60" i="4"/>
  <c r="B61" i="4"/>
  <c r="I61" i="4"/>
  <c r="J61" i="4"/>
  <c r="L61" i="4"/>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B3" i="1"/>
  <c r="B4" i="1"/>
  <c r="B5" i="1"/>
  <c r="B6" i="1"/>
  <c r="B7" i="1"/>
  <c r="B8" i="1"/>
  <c r="B9" i="1"/>
  <c r="B10"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4" i="5"/>
  <c r="G4" i="5"/>
  <c r="I4" i="5"/>
  <c r="J4" i="5"/>
  <c r="L4" i="5"/>
  <c r="G3" i="5"/>
  <c r="G2" i="4"/>
  <c r="J2" i="1"/>
  <c r="L2" i="1"/>
  <c r="B3" i="5"/>
  <c r="J3" i="5"/>
  <c r="L3" i="5"/>
  <c r="B3" i="2"/>
  <c r="G3" i="2"/>
  <c r="I3" i="2"/>
  <c r="J3" i="2"/>
  <c r="L3" i="2"/>
  <c r="B2" i="1"/>
  <c r="L2" i="5"/>
  <c r="B2" i="4"/>
  <c r="I2" i="4"/>
  <c r="J2" i="4"/>
  <c r="L2" i="4"/>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G2" i="1"/>
  <c r="I2" i="1"/>
  <c r="B2" i="5"/>
  <c r="I2" i="5"/>
  <c r="J2" i="5"/>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alcChain>
</file>

<file path=xl/sharedStrings.xml><?xml version="1.0" encoding="utf-8"?>
<sst xmlns="http://schemas.openxmlformats.org/spreadsheetml/2006/main" count="180276" uniqueCount="39121">
  <si>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</si>
  <si>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</si>
  <si>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</si>
  <si>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</si>
  <si>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</si>
  <si>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</si>
  <si>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</si>
  <si>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</si>
  <si>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</si>
  <si>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</si>
  <si>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</si>
  <si>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</si>
  <si>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</si>
  <si>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</si>
  <si>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</si>
  <si>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</si>
  <si>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</si>
  <si>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</si>
  <si>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</si>
  <si>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</si>
  <si>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</si>
  <si>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</si>
  <si>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</si>
  <si>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</si>
  <si>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</si>
  <si>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</si>
  <si>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</si>
  <si>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</si>
  <si>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</si>
  <si>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</si>
  <si>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</si>
  <si>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</si>
  <si>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</si>
  <si>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</si>
  <si>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</si>
  <si>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</si>
  <si>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</si>
  <si>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</si>
  <si>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</si>
  <si>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</si>
  <si>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</si>
  <si>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</si>
  <si>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</si>
  <si>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</si>
  <si>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</si>
  <si>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</si>
  <si>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</si>
  <si>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</si>
  <si>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</si>
  <si>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</si>
  <si>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</si>
  <si>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</si>
  <si>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</si>
  <si>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</si>
  <si>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</si>
  <si>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</si>
  <si>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</si>
  <si>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</si>
  <si>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</si>
  <si>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</si>
  <si>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</si>
  <si>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</si>
  <si>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</si>
  <si>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</si>
  <si>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</si>
  <si>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</si>
  <si>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</si>
  <si>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</si>
  <si>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</si>
  <si>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</si>
  <si>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</si>
  <si>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</si>
  <si>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</si>
  <si>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</si>
  <si>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</si>
  <si>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</si>
  <si>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</si>
  <si>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</si>
  <si>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</si>
  <si>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</si>
  <si>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</si>
  <si>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</si>
  <si>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</si>
  <si>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</si>
  <si>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</si>
  <si>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</si>
  <si>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</si>
  <si>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</si>
  <si>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</si>
  <si>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</si>
  <si>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</si>
  <si>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</si>
  <si>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</si>
  <si>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</si>
  <si>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</si>
  <si>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</si>
  <si>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</si>
  <si>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</si>
  <si>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</si>
  <si>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</si>
  <si>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</si>
  <si>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</si>
  <si>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</si>
  <si>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</si>
  <si>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</si>
  <si>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</si>
  <si>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</si>
  <si>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</si>
  <si>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</si>
  <si>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</si>
  <si>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</si>
  <si>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</si>
  <si>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</si>
  <si>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</si>
  <si>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</si>
  <si>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</si>
  <si>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</si>
  <si>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</si>
  <si>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</si>
  <si>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</si>
  <si>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</si>
  <si>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</si>
  <si>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</si>
  <si>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</si>
  <si>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</si>
  <si>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</si>
  <si>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</si>
  <si>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</si>
  <si>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</si>
  <si>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</si>
  <si>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</si>
  <si>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</si>
  <si>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</si>
  <si>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</si>
  <si>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</si>
  <si>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</si>
  <si>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</si>
  <si>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</si>
  <si>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</si>
  <si>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</si>
  <si>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</si>
  <si>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</si>
  <si>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</si>
  <si>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</si>
  <si>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</si>
  <si>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</si>
  <si>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</si>
  <si>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</si>
  <si>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</si>
  <si>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</si>
  <si>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</si>
  <si>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</si>
  <si>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</si>
  <si>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</si>
  <si>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</si>
  <si>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</si>
  <si>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</si>
  <si>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</si>
  <si>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</si>
  <si>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</si>
  <si>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</si>
  <si>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</si>
  <si>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</si>
  <si>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</si>
  <si>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</si>
  <si>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</si>
  <si>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</si>
  <si>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</si>
  <si>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</si>
  <si>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</si>
  <si>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</si>
  <si>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</si>
  <si>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</si>
  <si>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</si>
  <si>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</si>
  <si>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</si>
  <si>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</si>
  <si>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</si>
  <si>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</si>
  <si>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</si>
  <si>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</si>
  <si>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</si>
  <si>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</si>
  <si>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</si>
  <si>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</si>
  <si>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</si>
  <si>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</si>
  <si>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</si>
  <si>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</si>
  <si>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</si>
  <si>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</si>
  <si>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</si>
  <si>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</si>
  <si>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</si>
  <si>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</si>
  <si>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</si>
  <si>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</si>
  <si>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</si>
  <si>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</si>
  <si>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</si>
  <si>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</si>
  <si>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</si>
  <si>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</si>
  <si>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</si>
  <si>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</si>
  <si>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</si>
  <si>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</si>
  <si>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</si>
  <si>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</si>
  <si>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</si>
  <si>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</si>
  <si>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</si>
  <si>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</si>
  <si>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</si>
  <si>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</si>
  <si>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</si>
  <si>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</si>
  <si>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</si>
  <si>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</si>
  <si>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</si>
  <si>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</si>
  <si>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</si>
  <si>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</si>
  <si>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</si>
  <si>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</si>
  <si>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</si>
  <si>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</si>
  <si>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</si>
  <si>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</si>
  <si>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</si>
  <si>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</si>
  <si>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</si>
  <si>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</si>
  <si>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</si>
  <si>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</si>
  <si>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</si>
  <si>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</si>
  <si>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</si>
  <si>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</si>
  <si>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</si>
  <si>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</si>
  <si>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</si>
  <si>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</si>
  <si>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</si>
  <si>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</si>
  <si>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</si>
  <si>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</si>
  <si>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</si>
  <si>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</si>
  <si>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</si>
  <si>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</si>
  <si>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</si>
  <si>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</si>
  <si>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</si>
  <si>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</si>
  <si>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</si>
  <si>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</si>
  <si>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</si>
  <si>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</si>
  <si>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</si>
  <si>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</si>
  <si>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</si>
  <si>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</si>
  <si>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</si>
  <si>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</si>
  <si>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</si>
  <si>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</si>
  <si>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</si>
  <si>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</si>
  <si>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</si>
  <si>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</si>
  <si>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</si>
  <si>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</si>
  <si>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</si>
  <si>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</si>
  <si>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</si>
  <si>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</si>
  <si>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</si>
  <si>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</si>
  <si>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</si>
  <si>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</si>
  <si>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</si>
  <si>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</si>
  <si>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</si>
  <si>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</si>
  <si>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</si>
  <si>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</si>
  <si>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</si>
  <si>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</si>
  <si>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</si>
  <si>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</si>
  <si>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</si>
  <si>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</si>
  <si>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</si>
  <si>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</si>
  <si>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</si>
  <si>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</si>
  <si>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</si>
  <si>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</si>
  <si>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</si>
  <si>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</si>
  <si>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</si>
  <si>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</si>
  <si>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</si>
  <si>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</si>
  <si>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</si>
  <si>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</si>
  <si>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</si>
  <si>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</si>
  <si>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</si>
  <si>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</si>
  <si>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</si>
  <si>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</si>
  <si>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</si>
  <si>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</si>
  <si>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</si>
  <si>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</si>
  <si>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</si>
  <si>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</si>
  <si>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</si>
  <si>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</si>
  <si>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</si>
  <si>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</si>
  <si>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</si>
  <si>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</si>
  <si>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</si>
  <si>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</si>
  <si>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</si>
  <si>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</si>
  <si>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</si>
  <si>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</si>
  <si>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</si>
  <si>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</si>
  <si>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</si>
  <si>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</si>
  <si>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</si>
  <si>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</si>
  <si>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</si>
  <si>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</si>
  <si>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</si>
  <si>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</si>
  <si>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</si>
  <si>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</si>
  <si>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</si>
  <si>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</si>
  <si>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</si>
  <si>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</si>
  <si>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</si>
  <si>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</si>
  <si>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</si>
  <si>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</si>
  <si>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</si>
  <si>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</si>
  <si>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</si>
  <si>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</si>
  <si>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</si>
  <si>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</si>
  <si>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</si>
  <si>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</si>
  <si>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</si>
  <si>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</si>
  <si>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</si>
  <si>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</si>
  <si>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</si>
  <si>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</si>
  <si>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</si>
  <si>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</si>
  <si>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</si>
  <si>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</si>
  <si>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</si>
  <si>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</si>
  <si>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</si>
  <si>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</si>
  <si>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</si>
  <si>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</si>
  <si>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</si>
  <si>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</si>
  <si>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</si>
  <si>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</si>
  <si>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</si>
  <si>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</si>
  <si>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</si>
  <si>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</si>
  <si>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</si>
  <si>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</si>
  <si>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</si>
  <si>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</si>
  <si>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</si>
  <si>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</si>
  <si>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</si>
  <si>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</si>
  <si>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</si>
  <si>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</si>
  <si>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</si>
  <si>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</si>
  <si>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</si>
  <si>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</si>
  <si>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</si>
  <si>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</si>
  <si>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</si>
  <si>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</si>
  <si>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</si>
  <si>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</si>
  <si>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</si>
  <si>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</si>
  <si>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</si>
  <si>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</si>
  <si>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</si>
  <si>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</si>
  <si>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</si>
  <si>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</si>
  <si>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</si>
  <si>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</si>
  <si>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</si>
  <si>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</si>
  <si>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</si>
  <si>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</si>
  <si>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</si>
  <si>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</si>
  <si>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</si>
  <si>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</si>
  <si>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</si>
  <si>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</si>
  <si>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</si>
  <si>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</si>
  <si>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</si>
  <si>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</si>
  <si>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</si>
  <si>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</si>
  <si>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</si>
  <si>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</si>
  <si>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</si>
  <si>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</si>
  <si>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</si>
  <si>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</si>
  <si>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</si>
  <si>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</si>
  <si>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</si>
  <si>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</si>
  <si>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</si>
  <si>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</si>
  <si>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</si>
  <si>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</si>
  <si>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</si>
  <si>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</si>
  <si>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</si>
  <si>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</si>
  <si>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</si>
  <si>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</si>
  <si>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</si>
  <si>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</si>
  <si>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</si>
  <si>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</si>
  <si>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</si>
  <si>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</si>
  <si>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</si>
  <si>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</si>
  <si>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</si>
  <si>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</si>
  <si>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</si>
  <si>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</si>
  <si>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</si>
  <si>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</si>
  <si>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</si>
  <si>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</si>
  <si>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</si>
  <si>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</si>
  <si>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</si>
  <si>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</si>
  <si>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</si>
  <si>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</si>
  <si>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</si>
  <si>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</si>
  <si>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</si>
  <si>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</si>
  <si>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</si>
  <si>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</si>
  <si>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</si>
  <si>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</si>
  <si>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</si>
  <si>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</si>
  <si>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</si>
  <si>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</si>
  <si>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</si>
  <si>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</si>
  <si>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</si>
  <si>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</si>
  <si>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</si>
  <si>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</si>
  <si>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</si>
  <si>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</si>
  <si>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</si>
  <si>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</si>
  <si>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</si>
  <si>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</si>
  <si>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</si>
  <si>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</si>
  <si>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</si>
  <si>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</si>
  <si>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</si>
  <si>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</si>
  <si>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</si>
  <si>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</si>
  <si>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</si>
  <si>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</si>
  <si>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</si>
  <si>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</si>
  <si>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</si>
  <si>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</si>
  <si>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</si>
  <si>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</si>
  <si>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</si>
  <si>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</si>
  <si>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</si>
  <si>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</si>
  <si>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</si>
  <si>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</si>
  <si>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</si>
  <si>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</si>
  <si>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</si>
  <si>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</si>
  <si>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</si>
  <si>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</si>
  <si>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</si>
  <si>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</si>
  <si>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</si>
  <si>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</si>
  <si>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</si>
  <si>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</si>
  <si>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</si>
  <si>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</si>
  <si>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</si>
  <si>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</si>
  <si>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</si>
  <si>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</si>
  <si>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</si>
  <si>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</si>
  <si>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</si>
  <si>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</si>
  <si>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</si>
  <si>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</si>
  <si>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</si>
  <si>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</si>
  <si>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</si>
  <si>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</si>
  <si>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</si>
  <si>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</si>
  <si>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</si>
  <si>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</si>
  <si>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</si>
  <si>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</si>
  <si>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</si>
  <si>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</si>
  <si>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</si>
  <si>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</si>
  <si>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</si>
  <si>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</si>
  <si>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</si>
  <si>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</si>
  <si>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</si>
  <si>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</si>
  <si>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</si>
  <si>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</si>
  <si>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</si>
  <si>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</si>
  <si>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</si>
  <si>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</si>
  <si>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</si>
  <si>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</si>
  <si>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</si>
  <si>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</si>
  <si>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</si>
  <si>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</si>
  <si>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</si>
  <si>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</si>
  <si>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</si>
  <si>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</si>
  <si>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</si>
  <si>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</si>
  <si>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</si>
  <si>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</si>
  <si>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</si>
  <si>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</si>
  <si>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</si>
  <si>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</si>
  <si>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</si>
  <si>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</si>
  <si>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</si>
  <si>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</si>
  <si>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</si>
  <si>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</si>
  <si>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</si>
  <si>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</si>
  <si>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</si>
  <si>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</si>
  <si>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</si>
  <si>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</si>
  <si>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</si>
  <si>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</si>
  <si>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</si>
  <si>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</si>
  <si>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</si>
  <si>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</si>
  <si>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</si>
  <si>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</si>
  <si>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</si>
  <si>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</si>
  <si>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</si>
  <si>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</si>
  <si>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</si>
  <si>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</si>
  <si>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</si>
  <si>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</si>
  <si>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</si>
  <si>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</si>
  <si>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</si>
  <si>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</si>
  <si>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</si>
  <si>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</si>
  <si>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</si>
  <si>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</si>
  <si>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</si>
  <si>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</si>
  <si>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</si>
  <si>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</si>
  <si>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</si>
  <si>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</si>
  <si>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</si>
  <si>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</si>
  <si>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</si>
  <si>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</si>
  <si>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</si>
  <si>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</si>
  <si>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</si>
  <si>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</si>
  <si>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</si>
  <si>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</si>
  <si>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</si>
  <si>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</si>
  <si>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</si>
  <si>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</si>
  <si>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</si>
  <si>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</si>
  <si>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</si>
  <si>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</si>
  <si>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</si>
  <si>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</si>
  <si>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</si>
  <si>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</si>
  <si>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</si>
  <si>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</si>
  <si>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</si>
  <si>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</si>
  <si>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</si>
  <si>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</si>
  <si>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</si>
  <si>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</si>
  <si>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</si>
  <si>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</si>
  <si>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</si>
  <si>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</si>
  <si>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</si>
  <si>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</si>
  <si>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</si>
  <si>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</si>
  <si>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</si>
  <si>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</si>
  <si>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</si>
  <si>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</si>
  <si>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</si>
  <si>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</si>
  <si>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</si>
  <si>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</si>
  <si>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</si>
  <si>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</si>
  <si>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</si>
  <si>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</si>
  <si>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</si>
  <si>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</si>
  <si>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</si>
  <si>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</si>
  <si>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</si>
  <si>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</si>
  <si>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</si>
  <si>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</si>
  <si>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</si>
  <si>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</si>
  <si>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</si>
  <si>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</si>
  <si>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</si>
  <si>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</si>
  <si>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</si>
  <si>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</si>
  <si>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</si>
  <si>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</si>
  <si>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</si>
  <si>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</si>
  <si>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</si>
  <si>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</si>
  <si>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</si>
  <si>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</si>
  <si>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</si>
  <si>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</si>
  <si>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</si>
  <si>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</si>
  <si>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</si>
  <si>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</si>
  <si>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</si>
  <si>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</si>
  <si>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</si>
  <si>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</si>
  <si>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</si>
  <si>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</si>
  <si>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</si>
  <si>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</si>
  <si>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</si>
  <si>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</si>
  <si>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</si>
  <si>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</si>
  <si>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</si>
  <si>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</si>
  <si>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</si>
  <si>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</si>
  <si>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</si>
  <si>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</si>
  <si>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</si>
  <si>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</si>
  <si>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</si>
  <si>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</si>
  <si>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</si>
  <si>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</si>
  <si>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</si>
  <si>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</si>
  <si>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</si>
  <si>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</si>
  <si>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</si>
  <si>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</si>
  <si>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</si>
  <si>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</si>
  <si>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</si>
  <si>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</si>
  <si>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</si>
  <si>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</si>
  <si>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</si>
  <si>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</si>
  <si>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</si>
  <si>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</si>
  <si>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</si>
  <si>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</si>
  <si>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</si>
  <si>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</si>
  <si>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</si>
  <si>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</si>
  <si>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</si>
  <si>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</si>
  <si>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</si>
  <si>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</si>
  <si>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</si>
  <si>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</si>
  <si>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</si>
  <si>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</si>
  <si>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</si>
  <si>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</si>
  <si>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</si>
  <si>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</si>
  <si>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</si>
  <si>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</si>
  <si>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</si>
  <si>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</si>
  <si>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</si>
  <si>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</si>
  <si>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</si>
  <si>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</si>
  <si>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</si>
  <si>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</si>
  <si>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</si>
  <si>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</si>
  <si>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</si>
  <si>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</si>
  <si>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</si>
  <si>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</si>
  <si>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</si>
  <si>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</si>
  <si>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</si>
  <si>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</si>
  <si>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</si>
  <si>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</si>
  <si>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</si>
  <si>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</si>
  <si>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</si>
  <si>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</si>
  <si>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</si>
  <si>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</si>
  <si>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</si>
  <si>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</si>
  <si>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</si>
  <si>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</si>
  <si>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</si>
  <si>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</si>
  <si>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</si>
  <si>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</si>
  <si>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</si>
  <si>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</si>
  <si>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</si>
  <si>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</si>
  <si>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</si>
  <si>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</si>
  <si>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</si>
  <si>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</si>
  <si>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</si>
  <si>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</si>
  <si>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</si>
  <si>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</si>
  <si>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</si>
  <si>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</si>
  <si>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</si>
  <si>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</si>
  <si>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</si>
  <si>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</si>
  <si>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</si>
  <si>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</si>
  <si>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</si>
  <si>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</si>
  <si>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</si>
  <si>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</si>
  <si>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</si>
  <si>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</si>
  <si>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</si>
  <si>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</si>
  <si>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</si>
  <si>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</si>
  <si>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</si>
  <si>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</si>
  <si>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</si>
  <si>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</si>
  <si>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</si>
  <si>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</si>
  <si>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</si>
  <si>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</si>
  <si>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</si>
  <si>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</si>
  <si>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</si>
  <si>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</si>
  <si>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</si>
  <si>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</si>
  <si>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</si>
  <si>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</si>
  <si>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</si>
  <si>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</si>
  <si>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</si>
  <si>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</si>
  <si>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</si>
  <si>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</si>
  <si>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</si>
  <si>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</si>
  <si>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</si>
  <si>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</si>
  <si>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</si>
  <si>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</si>
  <si>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</si>
  <si>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</si>
  <si>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</si>
  <si>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</si>
  <si>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</si>
  <si>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</si>
  <si>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</si>
  <si>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</si>
  <si>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</si>
  <si>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</si>
  <si>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</si>
  <si>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</si>
  <si>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</si>
  <si>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</si>
  <si>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</si>
  <si>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</si>
  <si>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</si>
  <si>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</si>
  <si>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</si>
  <si>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</si>
  <si>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</si>
  <si>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</si>
  <si>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</si>
  <si>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</si>
  <si>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</si>
  <si>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</si>
  <si>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</si>
  <si>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</si>
  <si>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</si>
  <si>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</si>
  <si>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</si>
  <si>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</si>
  <si>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</si>
  <si>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</si>
  <si>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</si>
  <si>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</si>
  <si>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</si>
  <si>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</si>
  <si>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</si>
  <si>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</si>
  <si>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</si>
  <si>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</si>
  <si>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</si>
  <si>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</si>
  <si>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</si>
  <si>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</si>
  <si>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</si>
  <si>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</si>
  <si>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</si>
  <si>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</si>
  <si>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</si>
  <si>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</si>
  <si>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</si>
  <si>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</si>
  <si>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</si>
  <si>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</si>
  <si>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</si>
  <si>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</si>
  <si>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</si>
  <si>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</si>
  <si>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</si>
  <si>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</si>
  <si>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</si>
  <si>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</si>
  <si>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</si>
  <si>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</si>
  <si>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</si>
  <si>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</si>
  <si>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</si>
  <si>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</si>
  <si>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</si>
  <si>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</si>
  <si>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</si>
  <si>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</si>
  <si>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</si>
  <si>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</si>
  <si>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</si>
  <si>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</si>
  <si>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</si>
  <si>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</si>
  <si>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</si>
  <si>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</si>
  <si>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</si>
  <si>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</si>
  <si>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</si>
  <si>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</si>
  <si>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</si>
  <si>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</si>
  <si>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</si>
  <si>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</si>
  <si>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</si>
  <si>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</si>
  <si>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</si>
  <si>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</si>
  <si>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</si>
  <si>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</si>
  <si>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</si>
  <si>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</si>
  <si>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</si>
  <si>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</si>
  <si>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</si>
  <si>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</si>
  <si>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</si>
  <si>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</si>
  <si>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</si>
  <si>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</si>
  <si>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</si>
  <si>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</si>
  <si>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</si>
  <si>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</si>
  <si>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</si>
  <si>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</si>
  <si>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</si>
  <si>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</si>
  <si>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</si>
  <si>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</si>
  <si>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</si>
  <si>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</si>
  <si>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</si>
  <si>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</si>
  <si>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</si>
  <si>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</si>
  <si>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</si>
  <si>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</si>
  <si>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</si>
  <si>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</si>
  <si>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</si>
  <si>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</si>
  <si>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</si>
  <si>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</si>
  <si>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</si>
  <si>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</si>
  <si>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</si>
  <si>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</si>
  <si>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</si>
  <si>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</si>
  <si>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</si>
  <si>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</si>
  <si>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</si>
  <si>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</si>
  <si>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</si>
  <si>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</si>
  <si>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</si>
  <si>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</si>
  <si>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</si>
  <si>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</si>
  <si>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</si>
  <si>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</si>
  <si>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</si>
  <si>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</si>
  <si>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</si>
  <si>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</si>
  <si>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</si>
  <si>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</si>
  <si>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</si>
  <si>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</si>
  <si>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</si>
  <si>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</si>
  <si>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</si>
  <si>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</si>
  <si>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</si>
  <si>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</si>
  <si>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</si>
  <si>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</si>
  <si>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</si>
  <si>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</si>
  <si>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</si>
  <si>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</si>
  <si>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</si>
  <si>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</si>
  <si>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</si>
  <si>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</si>
  <si>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</si>
  <si>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</si>
  <si>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</si>
  <si>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</si>
  <si>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</si>
  <si>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</si>
  <si>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</si>
  <si>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</si>
  <si>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</si>
  <si>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</si>
  <si>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</si>
  <si>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</si>
  <si>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</si>
  <si>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</si>
  <si>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</si>
  <si>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</si>
  <si>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</si>
  <si>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</si>
  <si>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</si>
  <si>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</si>
  <si>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</si>
  <si>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</si>
  <si>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</si>
  <si>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</si>
  <si>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</si>
  <si>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</si>
  <si>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</si>
  <si>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</si>
  <si>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</si>
  <si>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</si>
  <si>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</si>
  <si>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</si>
  <si>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</si>
  <si>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</si>
  <si>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</si>
  <si>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</si>
  <si>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</si>
  <si>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</si>
  <si>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</si>
  <si>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</si>
  <si>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</si>
  <si>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</si>
  <si>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</si>
  <si>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</si>
  <si>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</si>
  <si>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</si>
  <si>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</si>
  <si>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</si>
  <si>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</si>
  <si>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</si>
  <si>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</si>
  <si>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</si>
  <si>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</si>
  <si>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</si>
  <si>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</si>
  <si>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</si>
  <si>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</si>
  <si>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</si>
  <si>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</si>
  <si>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</si>
  <si>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</si>
  <si>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</si>
  <si>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</si>
  <si>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</si>
  <si>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</si>
  <si>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</si>
  <si>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</si>
  <si>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</si>
  <si>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</si>
  <si>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</si>
  <si>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</si>
  <si>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</si>
  <si>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</si>
  <si>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</si>
  <si>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</si>
  <si>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</si>
  <si>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</si>
  <si>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</si>
  <si>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</si>
  <si>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</si>
  <si>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</si>
  <si>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</si>
  <si>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</si>
  <si>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</si>
  <si>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</si>
  <si>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</si>
  <si>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</si>
  <si>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</si>
  <si>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</si>
  <si>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</si>
  <si>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</si>
  <si>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</si>
  <si>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</si>
  <si>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</si>
  <si>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</si>
  <si>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</si>
  <si>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</si>
  <si>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</si>
  <si>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</si>
  <si>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</si>
  <si>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</si>
  <si>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</si>
  <si>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</si>
  <si>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</si>
  <si>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</si>
  <si>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</si>
  <si>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</si>
  <si>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</si>
  <si>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</si>
  <si>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</si>
  <si>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</si>
  <si>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</si>
  <si>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</si>
  <si>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</si>
  <si>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</si>
  <si>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</si>
  <si>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</si>
  <si>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</si>
  <si>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</si>
  <si>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</si>
  <si>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</si>
  <si>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</si>
  <si>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</si>
  <si>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</si>
  <si>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</si>
  <si>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</si>
  <si>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</si>
  <si>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</si>
  <si>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</si>
  <si>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</si>
  <si>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</si>
  <si>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</si>
  <si>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</si>
  <si>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</si>
  <si>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</si>
  <si>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</si>
  <si>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</si>
  <si>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</si>
  <si>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</si>
  <si>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</si>
  <si>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</si>
  <si>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</si>
  <si>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</si>
  <si>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</si>
  <si>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</si>
  <si>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</si>
  <si>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</si>
  <si>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</si>
  <si>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</si>
  <si>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</si>
  <si>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</si>
  <si>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</si>
  <si>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</si>
  <si>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</si>
  <si>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</si>
  <si>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</si>
  <si>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</si>
  <si>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</si>
  <si>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</si>
  <si>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</si>
  <si>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</si>
  <si>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</si>
  <si>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</si>
  <si>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</si>
  <si>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</si>
  <si>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</si>
  <si>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</si>
  <si>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</si>
  <si>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</si>
  <si>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</si>
  <si>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</si>
  <si>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</si>
  <si>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</si>
  <si>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</si>
  <si>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</si>
  <si>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</si>
  <si>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</si>
  <si>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</si>
  <si>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</si>
  <si>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</si>
  <si>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</si>
  <si>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</si>
  <si>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</si>
  <si>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</si>
  <si>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</si>
  <si>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</si>
  <si>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</si>
  <si>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</si>
  <si>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</si>
  <si>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</si>
  <si>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</si>
  <si>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</si>
  <si>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</si>
  <si>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</si>
  <si>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</si>
  <si>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</si>
  <si>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</si>
  <si>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</si>
  <si>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</si>
  <si>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</si>
  <si>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</si>
  <si>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</si>
  <si>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</si>
  <si>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</si>
  <si>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</si>
  <si>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</si>
  <si>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</si>
  <si>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</si>
  <si>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</si>
  <si>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</si>
  <si>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</si>
  <si>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</si>
  <si>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</si>
  <si>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</si>
  <si>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</si>
  <si>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</si>
  <si>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</si>
  <si>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</si>
  <si>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</si>
  <si>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</si>
  <si>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</si>
  <si>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</si>
  <si>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</si>
  <si>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</si>
  <si>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</si>
  <si>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</si>
  <si>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</si>
  <si>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</si>
  <si>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</si>
  <si>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</si>
  <si>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</si>
  <si>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</si>
  <si>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</si>
  <si>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</si>
  <si>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</si>
  <si>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</si>
  <si>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</si>
  <si>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</si>
  <si>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</si>
  <si>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</si>
  <si>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</si>
  <si>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</si>
  <si>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</si>
  <si>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</si>
  <si>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</si>
  <si>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</si>
  <si>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</si>
  <si>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</si>
  <si>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</si>
  <si>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</si>
  <si>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</si>
  <si>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</si>
  <si>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</si>
  <si>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</si>
  <si>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</si>
  <si>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</si>
  <si>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</si>
  <si>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</si>
  <si>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</si>
  <si>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</si>
  <si>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</si>
  <si>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</si>
  <si>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</si>
  <si>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</si>
  <si>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</si>
  <si>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</si>
  <si>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</si>
  <si>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</si>
  <si>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</si>
  <si>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</si>
  <si>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</si>
  <si>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</si>
  <si>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</si>
  <si>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</si>
  <si>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</si>
  <si>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</si>
  <si>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</si>
  <si>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</si>
  <si>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</si>
  <si>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</si>
  <si>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</si>
  <si>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</si>
  <si>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</si>
  <si>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</si>
  <si>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</si>
  <si>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</si>
  <si>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</si>
  <si>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</si>
  <si>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</si>
  <si>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</si>
  <si>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</si>
  <si>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</si>
  <si>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</si>
  <si>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</si>
  <si>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</si>
  <si>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</si>
  <si>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</si>
  <si>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</si>
  <si>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</si>
  <si>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</si>
  <si>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</si>
  <si>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</si>
  <si>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</si>
  <si>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</si>
  <si>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</si>
  <si>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</si>
  <si>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</si>
  <si>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</si>
  <si>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</si>
  <si>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</si>
  <si>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</si>
  <si>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</si>
  <si>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</si>
  <si>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</si>
  <si>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</si>
  <si>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</si>
  <si>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</si>
  <si>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</si>
  <si>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</si>
  <si>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</si>
  <si>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</si>
  <si>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</si>
  <si>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</si>
  <si>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</si>
  <si>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</si>
  <si>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</si>
  <si>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</si>
  <si>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</si>
  <si>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</si>
  <si>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</si>
  <si>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</si>
  <si>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</si>
  <si>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</si>
  <si>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</si>
  <si>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</si>
  <si>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</si>
  <si>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</si>
  <si>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</si>
  <si>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</si>
  <si>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</si>
  <si>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</si>
  <si>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</si>
  <si>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</si>
  <si>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</si>
  <si>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</si>
  <si>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</si>
  <si>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</si>
  <si>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</si>
  <si>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</si>
  <si>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</si>
  <si>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</si>
  <si>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</si>
  <si>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</si>
  <si>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</si>
  <si>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</si>
  <si>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</si>
  <si>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</si>
  <si>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</si>
  <si>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</si>
  <si>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</si>
  <si>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</si>
  <si>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</si>
  <si>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</si>
  <si>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</si>
  <si>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</si>
  <si>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</si>
  <si>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</si>
  <si>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</si>
  <si>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</si>
  <si>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</si>
  <si>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</si>
  <si>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</si>
  <si>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</si>
  <si>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</si>
  <si>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</si>
  <si>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</si>
  <si>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</si>
  <si>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</si>
  <si>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</si>
  <si>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</si>
  <si>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</si>
  <si>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</si>
  <si>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</si>
  <si>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</si>
  <si>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</si>
  <si>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</si>
  <si>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</si>
  <si>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</si>
  <si>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</si>
  <si>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</si>
  <si>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</si>
  <si>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</si>
  <si>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</si>
  <si>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</si>
  <si>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</si>
  <si>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</si>
  <si>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</si>
  <si>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</si>
  <si>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</si>
  <si>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</si>
  <si>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</si>
  <si>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</si>
  <si>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</si>
  <si>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</si>
  <si>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</si>
  <si>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</si>
  <si>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</si>
  <si>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</si>
  <si>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</si>
  <si>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</si>
  <si>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</si>
  <si>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</si>
  <si>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</si>
  <si>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</si>
  <si>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</si>
  <si>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</si>
  <si>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</si>
  <si>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</si>
  <si>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</si>
  <si>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</si>
  <si>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</si>
  <si>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</si>
  <si>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</si>
  <si>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</si>
  <si>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</si>
  <si>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</si>
  <si>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</si>
  <si>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</si>
  <si>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</si>
  <si>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</si>
  <si>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</si>
  <si>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</si>
  <si>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</si>
  <si>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</si>
  <si>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</si>
  <si>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</si>
  <si>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</si>
  <si>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</si>
  <si>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</si>
  <si>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</si>
  <si>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</si>
  <si>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</si>
  <si>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</si>
  <si>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</si>
  <si>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</si>
  <si>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</si>
  <si>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</si>
  <si>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</si>
  <si>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</si>
  <si>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</si>
  <si>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</si>
  <si>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</si>
  <si>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</si>
  <si>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</si>
  <si>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</si>
  <si>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</si>
  <si>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</si>
  <si>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</si>
  <si>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</si>
  <si>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</si>
  <si>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</si>
  <si>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</si>
  <si>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</si>
  <si>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</si>
  <si>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</si>
  <si>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</si>
  <si>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</si>
  <si>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</si>
  <si>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</si>
  <si>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</si>
  <si>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</si>
  <si>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</si>
  <si>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</si>
  <si>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</si>
  <si>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</si>
  <si>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</si>
  <si>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</si>
  <si>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</si>
  <si>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</si>
  <si>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</si>
  <si>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</si>
  <si>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</si>
  <si>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</si>
  <si>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</si>
  <si>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</si>
  <si>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</si>
  <si>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</si>
  <si>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</si>
  <si>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</si>
  <si>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</si>
  <si>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</si>
  <si>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</si>
  <si>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</si>
  <si>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</si>
  <si>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</si>
  <si>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</si>
  <si>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</si>
  <si>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</si>
  <si>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</si>
  <si>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</si>
  <si>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</si>
  <si>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</si>
  <si>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</si>
  <si>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</si>
  <si>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</si>
  <si>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</si>
  <si>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</si>
  <si>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</si>
  <si>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</si>
  <si>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</si>
  <si>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</si>
  <si>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</si>
  <si>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</si>
  <si>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</si>
  <si>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</si>
  <si>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</si>
  <si>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</si>
  <si>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</si>
  <si>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</si>
  <si>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</si>
  <si>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</si>
  <si>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</si>
  <si>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</si>
  <si>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</si>
  <si>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</si>
  <si>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</si>
  <si>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</si>
  <si>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</si>
  <si>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</si>
  <si>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</si>
  <si>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</si>
  <si>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</si>
  <si>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</si>
  <si>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</si>
  <si>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</si>
  <si>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</si>
  <si>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</si>
  <si>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</si>
  <si>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</si>
  <si>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</si>
  <si>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</si>
  <si>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</si>
  <si>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</si>
  <si>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</si>
  <si>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</si>
  <si>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</si>
  <si>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</si>
  <si>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</si>
  <si>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</si>
  <si>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</si>
  <si>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</si>
  <si>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</si>
  <si>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</si>
  <si>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</si>
  <si>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</si>
  <si>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</si>
  <si>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</si>
  <si>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</si>
  <si>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</si>
  <si>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</si>
  <si>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</si>
  <si>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</si>
  <si>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</si>
  <si>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</si>
  <si>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</si>
  <si>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</si>
  <si>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</si>
  <si>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</si>
  <si>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</si>
  <si>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</si>
  <si>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</si>
  <si>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</si>
  <si>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</si>
  <si>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</si>
  <si>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</si>
  <si>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</si>
  <si>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</si>
  <si>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</si>
  <si>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</si>
  <si>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</si>
  <si>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</si>
  <si>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</si>
  <si>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</si>
  <si>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</si>
  <si>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</si>
  <si>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</si>
  <si>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</si>
  <si>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</si>
  <si>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</si>
  <si>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</si>
  <si>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</si>
  <si>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</si>
  <si>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</si>
  <si>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</si>
  <si>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</si>
  <si>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</si>
  <si>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</si>
  <si>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</si>
  <si>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</si>
  <si>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</si>
  <si>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</si>
  <si>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</si>
  <si>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</si>
  <si>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</si>
  <si>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</si>
  <si>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</si>
  <si>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</si>
  <si>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</si>
  <si>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</si>
  <si>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</si>
  <si>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</si>
  <si>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</si>
  <si>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</si>
  <si>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</si>
  <si>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</si>
  <si>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</si>
  <si>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</si>
  <si>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</si>
  <si>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</si>
  <si>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</si>
  <si>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</si>
  <si>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</si>
  <si>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</si>
  <si>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</si>
  <si>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</si>
  <si>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</si>
  <si>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</si>
  <si>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</si>
  <si>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</si>
  <si>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</si>
  <si>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</si>
  <si>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</si>
  <si>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</si>
  <si>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</si>
  <si>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</si>
  <si>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</si>
  <si>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</si>
  <si>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</si>
  <si>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</si>
  <si>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</si>
  <si>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</si>
  <si>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</si>
  <si>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</si>
  <si>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</si>
  <si>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</si>
  <si>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</si>
  <si>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</si>
  <si>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</si>
  <si>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</si>
  <si>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</si>
  <si>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</si>
  <si>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</si>
  <si>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</si>
  <si>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</si>
  <si>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</si>
  <si>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</si>
  <si>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</si>
  <si>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</si>
  <si>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</si>
  <si>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</si>
  <si>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</si>
  <si>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</si>
  <si>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</si>
  <si>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</si>
  <si>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</si>
  <si>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</si>
  <si>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</si>
  <si>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</si>
  <si>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</si>
  <si>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</si>
  <si>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</si>
  <si>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</si>
  <si>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</si>
  <si>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</si>
  <si>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</si>
  <si>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</si>
  <si>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</si>
  <si>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</si>
  <si>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</si>
  <si>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</si>
  <si>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</si>
  <si>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</si>
  <si>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</si>
  <si>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</si>
  <si>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</si>
  <si>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</si>
  <si>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</si>
  <si>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</si>
  <si>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</si>
  <si>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</si>
  <si>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</si>
  <si>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</si>
  <si>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</si>
  <si>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</si>
  <si>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</si>
  <si>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</si>
  <si>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</si>
  <si>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</si>
  <si>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</si>
  <si>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</si>
  <si>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</si>
  <si>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</si>
  <si>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</si>
  <si>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</si>
  <si>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</si>
  <si>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</si>
  <si>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</si>
  <si>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</si>
  <si>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</si>
  <si>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</si>
  <si>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</si>
  <si>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</si>
  <si>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</si>
  <si>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</si>
  <si>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</si>
  <si>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</si>
  <si>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</si>
  <si>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</si>
  <si>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</si>
  <si>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</si>
  <si>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</si>
  <si>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</si>
  <si>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</si>
  <si>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</si>
  <si>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</si>
  <si>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</si>
  <si>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</si>
  <si>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</si>
  <si>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</si>
  <si>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</si>
  <si>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</si>
  <si>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</si>
  <si>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</si>
  <si>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</si>
  <si>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</si>
  <si>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</si>
  <si>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</si>
  <si>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</si>
  <si>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</si>
  <si>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</si>
  <si>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</si>
  <si>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</si>
  <si>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</si>
  <si>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</si>
  <si>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</si>
  <si>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</si>
  <si>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</si>
  <si>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</si>
  <si>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</si>
  <si>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</si>
  <si>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</si>
  <si>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</si>
  <si>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</si>
  <si>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</si>
  <si>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</si>
  <si>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</si>
  <si>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</si>
  <si>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</si>
  <si>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</si>
  <si>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</si>
  <si>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</si>
  <si>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</si>
  <si>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</si>
  <si>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</si>
  <si>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</si>
  <si>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</si>
  <si>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</si>
  <si>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</si>
  <si>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</si>
  <si>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</si>
  <si>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</si>
  <si>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</si>
  <si>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</si>
  <si>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</si>
  <si>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</si>
  <si>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</si>
  <si>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</si>
  <si>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</si>
  <si>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</si>
  <si>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</si>
  <si>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</si>
  <si>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</si>
  <si>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</si>
  <si>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</si>
  <si>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</si>
  <si>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</si>
  <si>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</si>
  <si>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</si>
  <si>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</si>
  <si>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</si>
  <si>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</si>
  <si>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</si>
  <si>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</si>
  <si>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</si>
  <si>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</si>
  <si>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</si>
  <si>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</si>
  <si>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</si>
  <si>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</si>
  <si>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</si>
  <si>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</si>
  <si>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</si>
  <si>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</si>
  <si>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</si>
  <si>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</si>
  <si>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</si>
  <si>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</si>
  <si>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</si>
  <si>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</si>
  <si>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</si>
  <si>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</si>
  <si>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</si>
  <si>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</si>
  <si>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</si>
  <si>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</si>
  <si>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</si>
  <si>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</si>
  <si>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</si>
  <si>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</si>
  <si>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</si>
  <si>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</si>
  <si>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</si>
  <si>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</si>
  <si>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</si>
  <si>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</si>
  <si>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</si>
  <si>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</si>
  <si>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</si>
  <si>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</si>
  <si>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</si>
  <si>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</si>
  <si>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</si>
  <si>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</si>
  <si>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</si>
  <si>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</si>
  <si>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</si>
  <si>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</si>
  <si>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</si>
  <si>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</si>
  <si>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</si>
  <si>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</si>
  <si>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</si>
  <si>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</si>
  <si>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</si>
  <si>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</si>
  <si>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</si>
  <si>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</si>
  <si>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</si>
  <si>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</si>
  <si>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</si>
  <si>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</si>
  <si>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</si>
  <si>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</si>
  <si>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</si>
  <si>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</si>
  <si>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</si>
  <si>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</si>
  <si>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</si>
  <si>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</si>
  <si>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</si>
  <si>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</si>
  <si>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</si>
  <si>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</si>
  <si>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</si>
  <si>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</si>
  <si>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</si>
  <si>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</si>
  <si>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</si>
  <si>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</si>
  <si>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</si>
  <si>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</si>
  <si>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</si>
  <si>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</si>
  <si>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</si>
  <si>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</si>
  <si>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</si>
  <si>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</si>
  <si>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</si>
  <si>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</si>
  <si>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</si>
  <si>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</si>
  <si>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</si>
  <si>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</si>
  <si>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</si>
  <si>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</si>
  <si>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</si>
  <si>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</si>
  <si>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</si>
  <si>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</si>
  <si>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</si>
  <si>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</si>
  <si>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</si>
  <si>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</si>
  <si>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</si>
  <si>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</si>
  <si>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</si>
  <si>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</si>
  <si>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</si>
  <si>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</si>
  <si>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</si>
  <si>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</si>
  <si>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</si>
  <si>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</si>
  <si>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</si>
  <si>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</si>
  <si>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</si>
  <si>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</si>
  <si>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</si>
  <si>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</si>
  <si>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</si>
  <si>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</si>
  <si>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</si>
  <si>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</si>
  <si>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</si>
  <si>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</si>
  <si>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</si>
  <si>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</si>
  <si>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</si>
  <si>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</si>
  <si>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</si>
  <si>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</si>
  <si>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</si>
  <si>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</si>
  <si>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</si>
  <si>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</si>
  <si>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</si>
  <si>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</si>
  <si>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</si>
  <si>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</si>
  <si>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</si>
  <si>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</si>
  <si>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</si>
  <si>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</si>
  <si>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</si>
  <si>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</si>
  <si>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</si>
  <si>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</si>
  <si>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</si>
  <si>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</si>
  <si>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</si>
  <si>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</si>
  <si>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</si>
  <si>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</si>
  <si>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</si>
  <si>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</si>
  <si>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</si>
  <si>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</si>
  <si>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</si>
  <si>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</si>
  <si>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</si>
  <si>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</si>
  <si>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</si>
  <si>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</si>
  <si>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</si>
  <si>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</si>
  <si>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</si>
  <si>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</si>
  <si>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</si>
  <si>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</si>
  <si>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</si>
  <si>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</si>
  <si>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</si>
  <si>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</si>
  <si>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</si>
  <si>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</si>
  <si>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</si>
  <si>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</si>
  <si>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</si>
  <si>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</si>
  <si>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</si>
  <si>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</si>
  <si>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</si>
  <si>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</si>
  <si>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</si>
  <si>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</si>
  <si>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</si>
  <si>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</si>
  <si>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</si>
  <si>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</si>
  <si>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</si>
  <si>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</si>
  <si>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</si>
  <si>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</si>
  <si>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</si>
  <si>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</si>
  <si>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</si>
  <si>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</si>
  <si>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</si>
  <si>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</si>
  <si>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</si>
  <si>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</si>
  <si>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</si>
  <si>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</si>
  <si>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</si>
  <si>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</si>
  <si>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</si>
  <si>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</si>
  <si>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</si>
  <si>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</si>
  <si>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</si>
  <si>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</si>
  <si>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</si>
  <si>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</si>
  <si>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</si>
  <si>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</si>
  <si>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</si>
  <si>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</si>
  <si>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</si>
  <si>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</si>
  <si>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</si>
  <si>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</si>
  <si>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</si>
  <si>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</si>
  <si>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</si>
  <si>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</si>
  <si>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</si>
  <si>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</si>
  <si>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</si>
  <si>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</si>
  <si>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</si>
  <si>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</si>
  <si>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</si>
  <si>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</si>
  <si>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</si>
  <si>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</si>
  <si>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</si>
  <si>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</si>
  <si>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</si>
  <si>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</si>
  <si>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</si>
  <si>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</si>
  <si>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</si>
  <si>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</si>
  <si>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</si>
  <si>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</si>
  <si>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</si>
  <si>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</si>
  <si>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</si>
  <si>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</si>
  <si>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</si>
  <si>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</si>
  <si>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</si>
  <si>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</si>
  <si>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</si>
  <si>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</si>
  <si>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</si>
  <si>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</si>
  <si>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</si>
  <si>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</si>
  <si>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</si>
  <si>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</si>
  <si>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</si>
  <si>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</si>
  <si>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</si>
  <si>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</si>
  <si>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</si>
  <si>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</si>
  <si>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</si>
  <si>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</si>
  <si>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</si>
  <si>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</si>
  <si>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</si>
  <si>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</si>
  <si>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</si>
  <si>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</si>
  <si>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</si>
  <si>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</si>
  <si>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</si>
  <si>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</si>
  <si>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</si>
  <si>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</si>
  <si>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</si>
  <si>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</si>
  <si>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</si>
  <si>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</si>
  <si>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</si>
  <si>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</si>
  <si>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</si>
  <si>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</si>
  <si>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</si>
  <si>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</si>
  <si>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</si>
  <si>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</si>
  <si>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</si>
  <si>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</si>
  <si>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</si>
  <si>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</si>
  <si>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</si>
  <si>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</si>
  <si>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</si>
  <si>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</si>
  <si>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</si>
  <si>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</si>
  <si>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</si>
  <si>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</si>
  <si>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</si>
  <si>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</si>
  <si>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</si>
  <si>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</si>
  <si>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</si>
  <si>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</si>
  <si>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</si>
  <si>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</si>
  <si>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</si>
  <si>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</si>
  <si>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</si>
  <si>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</si>
  <si>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</si>
  <si>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</si>
  <si>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</si>
  <si>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</si>
  <si>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</si>
  <si>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</si>
  <si>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</si>
  <si>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</si>
  <si>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</si>
  <si>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</si>
  <si>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</si>
  <si>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</si>
  <si>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</si>
  <si>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</si>
  <si>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</si>
  <si>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</si>
  <si>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</si>
  <si>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</si>
  <si>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</si>
  <si>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</si>
  <si>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</si>
  <si>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</si>
  <si>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</si>
  <si>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</si>
  <si>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</si>
  <si>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</si>
  <si>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</si>
  <si>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</si>
  <si>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</si>
  <si>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</si>
  <si>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</si>
  <si>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</si>
  <si>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</si>
  <si>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</si>
  <si>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</si>
  <si>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</si>
  <si>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</si>
  <si>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</si>
  <si>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</si>
  <si>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</si>
  <si>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</si>
  <si>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</si>
  <si>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</si>
  <si>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</si>
  <si>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</si>
  <si>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</si>
  <si>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</si>
  <si>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</si>
  <si>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</si>
  <si>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</si>
  <si>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</si>
  <si>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</si>
  <si>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</si>
  <si>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</si>
  <si>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</si>
  <si>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</si>
  <si>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</si>
  <si>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</si>
  <si>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</si>
  <si>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</si>
  <si>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</si>
  <si>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</si>
  <si>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</si>
  <si>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</si>
  <si>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</si>
  <si>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</si>
  <si>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</si>
  <si>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</si>
  <si>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</si>
  <si>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</si>
  <si>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</si>
  <si>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</si>
  <si>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</si>
  <si>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</si>
  <si>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</si>
  <si>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</si>
  <si>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</si>
  <si>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</si>
  <si>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</si>
  <si>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</si>
  <si>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</si>
  <si>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</si>
  <si>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</si>
  <si>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</si>
  <si>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</si>
  <si>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</si>
  <si>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</si>
  <si>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</si>
  <si>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</si>
  <si>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</si>
  <si>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</si>
  <si>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</si>
  <si>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</si>
  <si>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</si>
  <si>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</si>
  <si>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</si>
  <si>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</si>
  <si>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</si>
  <si>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</si>
  <si>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</si>
  <si>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</si>
  <si>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</si>
  <si>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</si>
  <si>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</si>
  <si>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</si>
  <si>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</si>
  <si>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</si>
  <si>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</si>
  <si>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</si>
  <si>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</si>
  <si>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</si>
  <si>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</si>
  <si>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</si>
  <si>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</si>
  <si>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</si>
  <si>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</si>
  <si>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</si>
  <si>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</si>
  <si>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</si>
  <si>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</si>
  <si>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</si>
  <si>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</si>
  <si>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</si>
  <si>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</si>
  <si>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</si>
  <si>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</si>
  <si>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</si>
  <si>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</si>
  <si>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</si>
  <si>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</si>
  <si>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</si>
  <si>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</si>
  <si>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</si>
  <si>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</si>
  <si>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</si>
  <si>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</si>
  <si>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</si>
  <si>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</si>
  <si>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</si>
  <si>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</si>
  <si>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</si>
  <si>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</si>
  <si>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</si>
  <si>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</si>
  <si>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</si>
  <si>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</si>
  <si>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</si>
  <si>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</si>
  <si>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</si>
  <si>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</si>
  <si>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</si>
  <si>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</si>
  <si>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</si>
  <si>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</si>
  <si>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</si>
  <si>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</si>
  <si>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</si>
  <si>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</si>
  <si>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</si>
  <si>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</si>
  <si>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</si>
  <si>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</si>
  <si>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</si>
  <si>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</si>
  <si>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</si>
  <si>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</si>
  <si>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</si>
  <si>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</si>
  <si>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</si>
  <si>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</si>
  <si>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</si>
  <si>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</si>
  <si>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</si>
  <si>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</si>
  <si>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</si>
  <si>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</si>
  <si>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</si>
  <si>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</si>
  <si>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</si>
  <si>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</si>
  <si>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</si>
  <si>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</si>
  <si>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</si>
  <si>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</si>
  <si>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</si>
  <si>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</si>
  <si>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</si>
  <si>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</si>
  <si>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</si>
  <si>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</si>
  <si>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</si>
  <si>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</si>
  <si>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</si>
  <si>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</si>
  <si>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</si>
  <si>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</si>
  <si>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</si>
  <si>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</si>
  <si>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</si>
  <si>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</si>
  <si>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</si>
  <si>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</si>
  <si>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</si>
  <si>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</si>
  <si>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</si>
  <si>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</si>
  <si>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</si>
  <si>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</si>
  <si>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</si>
  <si>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</si>
  <si>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</si>
  <si>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</si>
  <si>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</si>
  <si>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</si>
  <si>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</si>
  <si>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</si>
  <si>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</si>
  <si>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</si>
  <si>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</si>
  <si>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</si>
  <si>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</si>
  <si>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</si>
  <si>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</si>
  <si>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</si>
  <si>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</si>
  <si>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</si>
  <si>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</si>
  <si>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</si>
  <si>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</si>
  <si>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</si>
  <si>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</si>
  <si>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</si>
  <si>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</si>
  <si>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</si>
  <si>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</si>
  <si>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</si>
  <si>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</si>
  <si>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</si>
  <si>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</si>
  <si>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</si>
  <si>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</si>
  <si>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</si>
  <si>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</si>
  <si>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</si>
  <si>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</si>
  <si>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</si>
  <si>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</si>
  <si>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</si>
  <si>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</si>
  <si>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</si>
  <si>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</si>
  <si>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</si>
  <si>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</si>
  <si>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</si>
  <si>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</si>
  <si>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</si>
  <si>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</si>
  <si>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</si>
  <si>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</si>
  <si>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</si>
  <si>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</si>
  <si>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</si>
  <si>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</si>
  <si>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</si>
  <si>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</si>
  <si>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</si>
  <si>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</si>
  <si>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</si>
  <si>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</si>
  <si>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</si>
  <si>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</si>
  <si>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</si>
  <si>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</si>
  <si>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</si>
  <si>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</si>
  <si>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</si>
  <si>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</si>
  <si>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</si>
  <si>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</si>
  <si>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</si>
  <si>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</si>
  <si>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</si>
  <si>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</si>
  <si>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</si>
  <si>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</si>
  <si>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</si>
  <si>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</si>
  <si>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</si>
  <si>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</si>
  <si>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</si>
  <si>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</si>
  <si>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</si>
  <si>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</si>
  <si>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</si>
  <si>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</si>
  <si>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</si>
  <si>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</si>
  <si>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</si>
  <si>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</si>
  <si>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</si>
  <si>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</si>
  <si>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</si>
  <si>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</si>
  <si>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</si>
  <si>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</si>
  <si>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</si>
  <si>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</si>
  <si>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</si>
  <si>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</si>
  <si>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</si>
  <si>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</si>
  <si>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</si>
  <si>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</si>
  <si>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</si>
  <si>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</si>
  <si>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</si>
  <si>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</si>
  <si>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</si>
  <si>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</si>
  <si>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</si>
  <si>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</si>
  <si>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</si>
  <si>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</si>
  <si>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</si>
  <si>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</si>
  <si>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</si>
  <si>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</si>
  <si>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</si>
  <si>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</si>
  <si>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</si>
  <si>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</si>
  <si>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</si>
  <si>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</si>
  <si>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</si>
  <si>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</si>
  <si>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</si>
  <si>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</si>
  <si>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</si>
  <si>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</si>
  <si>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</si>
  <si>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</si>
  <si>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</si>
  <si>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</si>
  <si>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</si>
  <si>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</si>
  <si>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</si>
  <si>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</si>
  <si>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</si>
  <si>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</si>
  <si>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</si>
  <si>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</si>
  <si>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</si>
  <si>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</si>
  <si>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</si>
  <si>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</si>
  <si>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</si>
  <si>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</si>
  <si>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</si>
  <si>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</si>
  <si>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</si>
  <si>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</si>
  <si>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</si>
  <si>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</si>
  <si>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</si>
  <si>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</si>
  <si>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</si>
  <si>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</si>
  <si>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</si>
  <si>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</si>
  <si>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</si>
  <si>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</si>
  <si>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</si>
  <si>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</si>
  <si>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</si>
  <si>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</si>
  <si>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</si>
  <si>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</si>
  <si>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</si>
  <si>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</si>
  <si>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</si>
  <si>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</si>
  <si>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</si>
  <si>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</si>
  <si>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</si>
  <si>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</si>
  <si>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</si>
  <si>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</si>
  <si>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</si>
  <si>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</si>
  <si>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</si>
  <si>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</si>
  <si>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</si>
  <si>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</si>
  <si>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</si>
  <si>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</si>
  <si>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</si>
  <si>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</si>
  <si>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</si>
  <si>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</si>
  <si>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</si>
  <si>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</si>
  <si>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</si>
  <si>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</si>
  <si>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</si>
  <si>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</si>
  <si>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</si>
  <si>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</si>
  <si>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</si>
  <si>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</si>
  <si>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</si>
  <si>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</si>
  <si>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</si>
  <si>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</si>
  <si>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</si>
  <si>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</si>
  <si>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</si>
  <si>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</si>
  <si>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</si>
  <si>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</si>
  <si>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</si>
  <si>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</si>
  <si>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</si>
  <si>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</si>
  <si>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</si>
  <si>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</si>
  <si>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</si>
  <si>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</si>
  <si>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</si>
  <si>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</si>
  <si>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</si>
  <si>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</si>
  <si>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</si>
  <si>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</si>
  <si>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</si>
  <si>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</si>
  <si>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</si>
  <si>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</si>
  <si>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</si>
  <si>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</si>
  <si>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</si>
  <si>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</si>
  <si>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</si>
  <si>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</si>
  <si>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</si>
  <si>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</si>
  <si>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</si>
  <si>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</si>
  <si>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</si>
  <si>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</si>
  <si>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</si>
  <si>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</si>
  <si>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</si>
  <si>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</si>
  <si>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</si>
  <si>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</si>
  <si>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</si>
  <si>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</si>
  <si>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</si>
  <si>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</si>
  <si>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</si>
  <si>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</si>
  <si>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</si>
  <si>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</si>
  <si>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</si>
  <si>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</si>
  <si>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</si>
  <si>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</si>
  <si>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</si>
  <si>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</si>
  <si>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</si>
  <si>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</si>
  <si>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</si>
  <si>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</si>
  <si>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</si>
  <si>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</si>
  <si>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</si>
  <si>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</si>
  <si>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</si>
  <si>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</si>
  <si>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</si>
  <si>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</si>
  <si>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</si>
  <si>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</si>
  <si>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</si>
  <si>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</si>
  <si>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</si>
  <si>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</si>
  <si>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</si>
  <si>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</si>
  <si>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</si>
  <si>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</si>
  <si>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</si>
  <si>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</si>
  <si>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</si>
  <si>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</si>
  <si>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</si>
  <si>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</si>
  <si>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</si>
  <si>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</si>
  <si>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</si>
  <si>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</si>
  <si>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</si>
  <si>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</si>
  <si>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</si>
  <si>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</si>
  <si>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</si>
  <si>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</si>
  <si>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</si>
  <si>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</si>
  <si>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</si>
  <si>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</si>
  <si>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</si>
  <si>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</si>
  <si>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</si>
  <si>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</si>
  <si>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</si>
  <si>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</si>
  <si>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</si>
  <si>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</si>
  <si>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</si>
  <si>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</si>
  <si>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</si>
  <si>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</si>
  <si>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</si>
  <si>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</si>
  <si>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</si>
  <si>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</si>
  <si>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</si>
  <si>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</si>
  <si>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</si>
  <si>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</si>
  <si>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</si>
  <si>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</si>
  <si>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</si>
  <si>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</si>
  <si>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</si>
  <si>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</si>
  <si>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</si>
  <si>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</si>
  <si>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</si>
  <si>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</si>
  <si>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</si>
  <si>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</si>
  <si>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</si>
  <si>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</si>
  <si>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</si>
  <si>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</si>
  <si>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</si>
  <si>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</si>
  <si>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</si>
  <si>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</si>
  <si>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</si>
  <si>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</si>
  <si>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</si>
  <si>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</si>
  <si>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</si>
  <si>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</si>
  <si>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</si>
  <si>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</si>
  <si>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</si>
  <si>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</si>
  <si>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</si>
  <si>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</si>
  <si>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</si>
  <si>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</si>
  <si>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</si>
  <si>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</si>
  <si>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</si>
  <si>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</si>
  <si>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</si>
  <si>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</si>
  <si>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</si>
  <si>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</si>
  <si>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</si>
  <si>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</si>
  <si>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</si>
  <si>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</si>
  <si>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</si>
  <si>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</si>
  <si>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</si>
  <si>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</si>
  <si>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</si>
  <si>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</si>
  <si>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</si>
  <si>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</si>
  <si>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</si>
  <si>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</si>
  <si>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</si>
  <si>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</si>
  <si>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</si>
  <si>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</si>
  <si>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</si>
  <si>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</si>
  <si>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</si>
  <si>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</si>
  <si>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</si>
  <si>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</si>
  <si>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</si>
  <si>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</si>
  <si>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</si>
  <si>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</si>
  <si>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</si>
  <si>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</si>
  <si>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</si>
  <si>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</si>
  <si>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</si>
  <si>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</si>
  <si>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</si>
  <si>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</si>
  <si>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</si>
  <si>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</si>
  <si>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</si>
  <si>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</si>
  <si>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</si>
  <si>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</si>
  <si>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</si>
  <si>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</si>
  <si>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</si>
  <si>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</si>
  <si>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</si>
  <si>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</si>
  <si>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</si>
  <si>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</si>
  <si>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</si>
  <si>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</si>
  <si>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</si>
  <si>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</si>
  <si>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</si>
  <si>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</si>
  <si>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</si>
  <si>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</si>
  <si>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</si>
  <si>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</si>
  <si>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</si>
  <si>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</si>
  <si>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</si>
  <si>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</si>
  <si>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</si>
  <si>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</si>
  <si>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</si>
  <si>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</si>
  <si>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</si>
  <si>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</si>
  <si>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</si>
  <si>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</si>
  <si>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</si>
  <si>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</si>
  <si>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</si>
  <si>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</si>
  <si>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</si>
  <si>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</si>
  <si>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</si>
  <si>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</si>
  <si>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</si>
  <si>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</si>
  <si>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</si>
  <si>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</si>
  <si>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</si>
  <si>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</si>
  <si>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</si>
  <si>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</si>
  <si>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</si>
  <si>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</si>
  <si>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</si>
  <si>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</si>
  <si>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</si>
  <si>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</si>
  <si>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</si>
  <si>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</si>
  <si>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</si>
  <si>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</si>
  <si>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</si>
  <si>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</si>
  <si>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</si>
  <si>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</si>
  <si>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</si>
  <si>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</si>
  <si>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</si>
  <si>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</si>
  <si>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</si>
  <si>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</si>
  <si>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</si>
  <si>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</si>
  <si>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</si>
  <si>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</si>
  <si>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</si>
  <si>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</si>
  <si>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</si>
  <si>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</si>
  <si>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</si>
  <si>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</si>
  <si>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</si>
  <si>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</si>
  <si>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</si>
  <si>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</si>
  <si>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</si>
  <si>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</si>
  <si>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</si>
  <si>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</si>
  <si>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</si>
  <si>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</si>
  <si>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</si>
  <si>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</si>
  <si>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</si>
  <si>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</si>
  <si>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</si>
  <si>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</si>
  <si>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</si>
  <si>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</si>
  <si>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</si>
  <si>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</si>
  <si>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</si>
  <si>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</si>
  <si>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</si>
  <si>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</si>
  <si>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</si>
  <si>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</si>
  <si>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</si>
  <si>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</si>
  <si>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</si>
  <si>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</si>
  <si>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</si>
  <si>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</si>
  <si>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</si>
  <si>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</si>
  <si>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</si>
  <si>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</si>
  <si>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</si>
  <si>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</si>
  <si>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</si>
  <si>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</si>
  <si>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</si>
  <si>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</si>
  <si>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</si>
  <si>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</si>
  <si>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</si>
  <si>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</si>
  <si>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</si>
  <si>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</si>
  <si>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</si>
  <si>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</si>
  <si>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</si>
  <si>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</si>
  <si>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</si>
  <si>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</si>
  <si>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</si>
  <si>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</si>
  <si>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</si>
  <si>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</si>
  <si>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</si>
  <si>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</si>
  <si>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</si>
  <si>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</si>
  <si>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</si>
  <si>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</si>
  <si>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</si>
  <si>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</si>
  <si>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</si>
  <si>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</si>
  <si>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</si>
  <si>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</si>
  <si>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</si>
  <si>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</si>
  <si>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</si>
  <si>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</si>
  <si>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</si>
  <si>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</si>
  <si>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</si>
  <si>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</si>
  <si>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</si>
  <si>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</si>
  <si>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</si>
  <si>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</si>
  <si>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</si>
  <si>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</si>
  <si>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</si>
  <si>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</si>
  <si>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</si>
  <si>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</si>
  <si>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</si>
  <si>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</si>
  <si>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</si>
  <si>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</si>
  <si>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</si>
  <si>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</si>
  <si>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</si>
  <si>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</si>
  <si>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</si>
  <si>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</si>
  <si>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</si>
  <si>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</si>
  <si>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</si>
  <si>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</si>
  <si>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</si>
  <si>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</si>
  <si>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</si>
  <si>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</si>
  <si>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</si>
  <si>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</si>
  <si>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</si>
  <si>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</si>
  <si>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</si>
  <si>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</si>
  <si>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</si>
  <si>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</si>
  <si>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</si>
  <si>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</si>
  <si>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</si>
  <si>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</si>
  <si>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</si>
  <si>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</si>
  <si>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</si>
  <si>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</si>
  <si>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</si>
  <si>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</si>
  <si>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</si>
  <si>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</si>
  <si>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</si>
  <si>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</si>
  <si>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</si>
  <si>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</si>
  <si>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</si>
  <si>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</si>
  <si>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</si>
  <si>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</si>
  <si>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</si>
  <si>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</si>
  <si>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</si>
  <si>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</si>
  <si>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</si>
  <si>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</si>
  <si>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</si>
  <si>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</si>
  <si>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</si>
  <si>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</si>
  <si>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</si>
  <si>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</si>
  <si>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</si>
  <si>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</si>
  <si>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</si>
  <si>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</si>
  <si>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</si>
  <si>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</si>
  <si>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</si>
  <si>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</si>
  <si>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</si>
  <si>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</si>
  <si>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</si>
  <si>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</si>
  <si>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</si>
  <si>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</si>
  <si>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</si>
  <si>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</si>
  <si>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</si>
  <si>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</si>
  <si>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</si>
  <si>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</si>
  <si>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</si>
  <si>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</si>
  <si>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</si>
  <si>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</si>
  <si>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</si>
  <si>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</si>
  <si>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</si>
  <si>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</si>
  <si>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</si>
  <si>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</si>
  <si>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</si>
  <si>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</si>
  <si>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</si>
  <si>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</si>
  <si>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</si>
  <si>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</si>
  <si>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</si>
  <si>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</si>
  <si>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</si>
  <si>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</si>
  <si>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</si>
  <si>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</si>
  <si>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</si>
  <si>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</si>
  <si>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</si>
  <si>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</si>
  <si>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</si>
  <si>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</si>
  <si>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</si>
  <si>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</si>
  <si>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</si>
  <si>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</si>
  <si>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</si>
  <si>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</si>
  <si>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</si>
  <si>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</si>
  <si>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</si>
  <si>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</si>
  <si>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</si>
  <si>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</si>
  <si>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</si>
  <si>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</si>
  <si>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</si>
  <si>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</si>
  <si>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</si>
  <si>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</si>
  <si>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</si>
  <si>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</si>
  <si>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</si>
  <si>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</si>
  <si>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</si>
  <si>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</si>
  <si>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</si>
  <si>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</si>
  <si>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</si>
  <si>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</si>
  <si>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</si>
  <si>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</si>
  <si>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</si>
  <si>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</si>
  <si>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</si>
  <si>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</si>
  <si>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</si>
  <si>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</si>
  <si>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</si>
  <si>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</si>
  <si>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</si>
  <si>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</si>
  <si>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</si>
  <si>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</si>
  <si>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</si>
  <si>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</si>
  <si>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</si>
  <si>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</si>
  <si>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</si>
  <si>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</si>
  <si>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</si>
  <si>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</si>
  <si>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</si>
  <si>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</si>
  <si>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</si>
  <si>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</si>
  <si>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</si>
  <si>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</si>
  <si>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</si>
  <si>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</si>
  <si>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</si>
  <si>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</si>
  <si>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</si>
  <si>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</si>
  <si>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</si>
  <si>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</si>
  <si>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</si>
  <si>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</si>
  <si>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</si>
  <si>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</si>
  <si>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</si>
  <si>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</si>
  <si>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</si>
  <si>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</si>
  <si>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</si>
  <si>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</si>
  <si>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</si>
  <si>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</si>
  <si>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</si>
  <si>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</si>
  <si>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</si>
  <si>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</si>
  <si>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</si>
  <si>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</si>
  <si>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</si>
  <si>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</si>
  <si>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</si>
  <si>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</si>
  <si>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</si>
  <si>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</si>
  <si>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</si>
  <si>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</si>
  <si>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</si>
  <si>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</si>
  <si>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</si>
  <si>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</si>
  <si>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</si>
  <si>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</si>
  <si>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</si>
  <si>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</si>
  <si>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</si>
  <si>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</si>
  <si>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</si>
  <si>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</si>
  <si>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</si>
  <si>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</si>
  <si>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</si>
  <si>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</si>
  <si>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</si>
  <si>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</si>
  <si>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</si>
  <si>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</si>
  <si>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</si>
  <si>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</si>
  <si>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</si>
  <si>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</si>
  <si>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</si>
  <si>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</si>
  <si>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</si>
  <si>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</si>
  <si>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</si>
  <si>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</si>
  <si>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</si>
  <si>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</si>
  <si>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</si>
  <si>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</si>
  <si>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</si>
  <si>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</si>
  <si>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</si>
  <si>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</si>
  <si>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</si>
  <si>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</si>
  <si>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</si>
  <si>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</si>
  <si>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</si>
  <si>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</si>
  <si>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</si>
  <si>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</si>
  <si>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</si>
  <si>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</si>
  <si>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</si>
  <si>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</si>
  <si>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</si>
  <si>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</si>
  <si>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</si>
  <si>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</si>
  <si>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</si>
  <si>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</si>
  <si>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</si>
  <si>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</si>
  <si>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</si>
  <si>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</si>
  <si>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</si>
  <si>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</si>
  <si>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</si>
  <si>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</si>
  <si>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</si>
  <si>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</si>
  <si>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</si>
  <si>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</si>
  <si>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</si>
  <si>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</si>
  <si>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</si>
  <si>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</si>
  <si>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</si>
  <si>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</si>
  <si>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</si>
  <si>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</si>
  <si>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</si>
  <si>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</si>
  <si>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</si>
  <si>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</si>
  <si>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</si>
  <si>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</si>
  <si>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</si>
  <si>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</si>
  <si>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</si>
  <si>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</si>
  <si>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</si>
  <si>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</si>
  <si>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</si>
  <si>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</si>
  <si>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</si>
  <si>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</si>
  <si>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</si>
  <si>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</si>
  <si>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</si>
  <si>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</si>
  <si>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</si>
  <si>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</si>
  <si>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</si>
  <si>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</si>
  <si>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</si>
  <si>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</si>
  <si>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</si>
  <si>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</si>
  <si>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</si>
  <si>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</si>
  <si>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</si>
  <si>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</si>
  <si>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</si>
  <si>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</si>
  <si>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</si>
  <si>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</si>
  <si>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</si>
  <si>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</si>
  <si>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</si>
  <si>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</si>
  <si>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</si>
  <si>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</si>
  <si>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</si>
  <si>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</si>
  <si>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</si>
  <si>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</si>
  <si>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</si>
  <si>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</si>
  <si>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</si>
  <si>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</si>
  <si>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</si>
  <si>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</si>
  <si>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</si>
  <si>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</si>
  <si>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</si>
  <si>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</si>
  <si>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</si>
  <si>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</si>
  <si>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</si>
  <si>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</si>
  <si>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</si>
  <si>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</si>
  <si>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</si>
  <si>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</si>
  <si>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</si>
  <si>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</si>
  <si>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</si>
  <si>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</si>
  <si>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</si>
  <si>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</si>
  <si>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</si>
  <si>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</si>
  <si>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</si>
  <si>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</si>
  <si>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</si>
  <si>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</si>
  <si>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</si>
  <si>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</si>
  <si>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</si>
  <si>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</si>
  <si>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</si>
  <si>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</si>
  <si>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</si>
  <si>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</si>
  <si>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</si>
  <si>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</si>
  <si>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</si>
  <si>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</si>
  <si>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</si>
  <si>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</si>
  <si>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</si>
  <si>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</si>
  <si>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</si>
  <si>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</si>
  <si>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</si>
  <si>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</si>
  <si>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</si>
  <si>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</si>
  <si>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</si>
  <si>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</si>
  <si>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</si>
  <si>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</si>
  <si>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</si>
  <si>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</si>
  <si>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</si>
  <si>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</si>
  <si>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</si>
  <si>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</si>
  <si>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</si>
  <si>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</si>
  <si>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</si>
  <si>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</si>
  <si>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</si>
  <si>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</si>
  <si>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</si>
  <si>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</si>
  <si>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</si>
  <si>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</si>
  <si>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</si>
  <si>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</si>
  <si>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</si>
  <si>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</si>
  <si>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</si>
  <si>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</si>
  <si>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</si>
  <si>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</si>
  <si>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</si>
  <si>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</si>
  <si>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</si>
  <si>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</si>
  <si>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</si>
  <si>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</si>
  <si>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</si>
  <si>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</si>
  <si>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</si>
  <si>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</si>
  <si>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</si>
  <si>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</si>
  <si>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</si>
  <si>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</si>
  <si>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</si>
  <si>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</si>
  <si>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</si>
  <si>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</si>
  <si>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</si>
  <si>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</si>
  <si>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</si>
  <si>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</si>
  <si>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</si>
  <si>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</si>
  <si>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</si>
  <si>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</si>
  <si>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</si>
  <si>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</si>
  <si>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</si>
  <si>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</si>
  <si>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</si>
  <si>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</si>
  <si>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</si>
  <si>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</si>
  <si>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</si>
  <si>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</si>
  <si>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</si>
  <si>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</si>
  <si>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</si>
  <si>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</si>
  <si>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</si>
  <si>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</si>
  <si>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</si>
  <si>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</si>
  <si>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</si>
  <si>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</si>
  <si>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</si>
  <si>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</si>
  <si>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</si>
  <si>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</si>
  <si>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</si>
  <si>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</si>
  <si>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</si>
  <si>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</si>
  <si>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</si>
  <si>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</si>
  <si>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</si>
  <si>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</si>
  <si>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</si>
  <si>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</si>
  <si>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</si>
  <si>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</si>
  <si>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</si>
  <si>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</si>
  <si>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</si>
  <si>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</si>
  <si>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</si>
  <si>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</si>
  <si>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</si>
  <si>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</si>
  <si>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</si>
  <si>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</si>
  <si>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</si>
  <si>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</si>
  <si>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</si>
  <si>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</si>
  <si>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</si>
  <si>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</si>
  <si>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</si>
  <si>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</si>
  <si>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</si>
  <si>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</si>
  <si>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</si>
  <si>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</si>
  <si>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</si>
  <si>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</si>
  <si>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</si>
  <si>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</si>
  <si>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</si>
  <si>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</si>
  <si>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</si>
  <si>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</si>
  <si>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</si>
  <si>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</si>
  <si>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</si>
  <si>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</si>
  <si>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</si>
  <si>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</si>
  <si>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</si>
  <si>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</si>
  <si>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</si>
  <si>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</si>
  <si>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</si>
  <si>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</si>
  <si>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</si>
  <si>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</si>
  <si>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</si>
  <si>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</si>
  <si>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</si>
  <si>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</si>
  <si>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</si>
  <si>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</si>
  <si>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</si>
  <si>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</si>
  <si>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</si>
  <si>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</si>
  <si>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</si>
  <si>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</si>
  <si>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</si>
  <si>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</si>
  <si>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</si>
  <si>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</si>
  <si>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</si>
  <si>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</si>
  <si>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</si>
  <si>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</si>
  <si>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</si>
  <si>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</si>
  <si>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</si>
  <si>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</si>
  <si>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</si>
  <si>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</si>
  <si>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</si>
  <si>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</si>
  <si>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</si>
  <si>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</si>
  <si>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</si>
  <si>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</si>
  <si>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</si>
  <si>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</si>
  <si>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</si>
  <si>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</si>
  <si>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</si>
  <si>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</si>
  <si>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</si>
  <si>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</si>
  <si>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</si>
  <si>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</si>
  <si>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</si>
  <si>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</si>
  <si>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</si>
  <si>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</si>
  <si>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</si>
  <si>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</si>
  <si>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</si>
  <si>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</si>
  <si>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</si>
  <si>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</si>
  <si>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</si>
  <si>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</si>
  <si>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</si>
  <si>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</si>
  <si>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</si>
  <si>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</si>
  <si>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</si>
  <si>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</si>
  <si>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</si>
  <si>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</si>
  <si>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</si>
  <si>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</si>
  <si>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</si>
  <si>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</si>
  <si>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</si>
  <si>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</si>
  <si>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</si>
  <si>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</si>
  <si>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</si>
  <si>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</si>
  <si>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</si>
  <si>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</si>
  <si>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</si>
  <si>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</si>
  <si>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</si>
  <si>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</si>
  <si>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</si>
  <si>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</si>
  <si>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</si>
  <si>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</si>
  <si>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</si>
  <si>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</si>
  <si>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</si>
  <si>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</si>
  <si>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</si>
  <si>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</si>
  <si>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</si>
  <si>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</si>
  <si>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</si>
  <si>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</si>
  <si>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</si>
  <si>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</si>
  <si>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</si>
  <si>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</si>
  <si>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</si>
  <si>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</si>
  <si>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</si>
  <si>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</si>
  <si>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</si>
  <si>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</si>
  <si>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</si>
  <si>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</si>
  <si>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</si>
  <si>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</si>
  <si>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</si>
  <si>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</si>
  <si>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</si>
  <si>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</si>
  <si>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</si>
  <si>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</si>
  <si>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</si>
  <si>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</si>
  <si>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</si>
  <si>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</si>
  <si>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</si>
  <si>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</si>
  <si>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</si>
  <si>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</si>
  <si>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</si>
  <si>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</si>
  <si>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</si>
  <si>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</si>
  <si>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</si>
  <si>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</si>
  <si>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</si>
  <si>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</si>
  <si>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</si>
  <si>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</si>
  <si>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</si>
  <si>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</si>
  <si>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</si>
  <si>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</si>
  <si>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</si>
  <si>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</si>
  <si>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</si>
  <si>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</si>
  <si>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</si>
  <si>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</si>
  <si>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</si>
  <si>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</si>
  <si>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</si>
  <si>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</si>
  <si>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</si>
  <si>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</si>
  <si>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</si>
  <si>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</si>
  <si>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</si>
  <si>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</si>
  <si>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</si>
  <si>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</si>
  <si>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</si>
  <si>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</si>
  <si>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</si>
  <si>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</si>
  <si>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</si>
  <si>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</si>
  <si>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</si>
  <si>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</si>
  <si>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</si>
  <si>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</si>
  <si>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</si>
  <si>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</si>
  <si>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</si>
  <si>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</si>
  <si>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</si>
  <si>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</si>
  <si>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</si>
  <si>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</si>
  <si>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</si>
  <si>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</si>
  <si>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</si>
  <si>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</si>
  <si>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</si>
  <si>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</si>
  <si>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</si>
  <si>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</si>
  <si>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</si>
  <si>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</si>
  <si>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</si>
  <si>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</si>
  <si>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</si>
  <si>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</si>
  <si>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</si>
  <si>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</si>
  <si>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</si>
  <si>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</si>
  <si>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</si>
  <si>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</si>
  <si>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</si>
  <si>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</si>
  <si>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</si>
  <si>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</si>
  <si>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</si>
  <si>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</si>
  <si>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</si>
  <si>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</si>
  <si>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</si>
  <si>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</si>
  <si>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</si>
  <si>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</si>
  <si>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</si>
  <si>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</si>
  <si>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</si>
  <si>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</si>
  <si>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</si>
  <si>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</si>
  <si>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</si>
  <si>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</si>
  <si>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</si>
  <si>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</si>
  <si>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</si>
  <si>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</si>
  <si>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</si>
  <si>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</si>
  <si>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</si>
  <si>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</si>
  <si>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</si>
  <si>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</si>
  <si>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</si>
  <si>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</si>
  <si>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</si>
  <si>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</si>
  <si>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</si>
  <si>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</si>
  <si>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</si>
  <si>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</si>
  <si>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</si>
  <si>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</si>
  <si>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</si>
  <si>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</si>
  <si>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</si>
  <si>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</si>
  <si>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</si>
  <si>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</si>
  <si>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</si>
  <si>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</si>
  <si>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</si>
  <si>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</si>
  <si>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</si>
  <si>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</si>
  <si>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</si>
  <si>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</si>
  <si>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</si>
  <si>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</si>
  <si>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</si>
  <si>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</si>
  <si>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</si>
  <si>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</si>
  <si>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</si>
  <si>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</si>
  <si>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</si>
  <si>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</si>
  <si>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</si>
  <si>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</si>
  <si>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</si>
  <si>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</si>
  <si>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</si>
  <si>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</si>
  <si>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</si>
  <si>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</si>
  <si>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</si>
  <si>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</si>
  <si>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</si>
  <si>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</si>
  <si>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</si>
  <si>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</si>
  <si>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</si>
  <si>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</si>
  <si>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</si>
  <si>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</si>
  <si>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</si>
  <si>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</si>
  <si>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</si>
  <si>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</si>
  <si>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</si>
  <si>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</si>
  <si>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</si>
  <si>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</si>
  <si>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</si>
  <si>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</si>
  <si>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</si>
  <si>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</si>
  <si>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</si>
  <si>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</si>
  <si>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</si>
  <si>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</si>
  <si>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</si>
  <si>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</si>
  <si>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</si>
  <si>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</si>
  <si>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</si>
  <si>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</si>
  <si>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</si>
  <si>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</si>
  <si>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</si>
  <si>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</si>
  <si>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</si>
  <si>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</si>
  <si>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</si>
  <si>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</si>
  <si>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</si>
  <si>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</si>
  <si>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</si>
  <si>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</si>
  <si>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</si>
  <si>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</si>
  <si>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</si>
  <si>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</si>
  <si>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</si>
  <si>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</si>
  <si>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</si>
  <si>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</si>
  <si>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</si>
  <si>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</si>
  <si>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</si>
  <si>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</si>
  <si>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</si>
  <si>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</si>
  <si>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</si>
  <si>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</si>
  <si>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</si>
  <si>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</si>
  <si>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</si>
  <si>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</si>
  <si>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</si>
  <si>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</si>
  <si>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</si>
  <si>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</si>
  <si>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</si>
  <si>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</si>
  <si>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</si>
  <si>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</si>
  <si>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</si>
  <si>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</si>
  <si>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</si>
  <si>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</si>
  <si>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</si>
  <si>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</si>
  <si>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</si>
  <si>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</si>
  <si>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</si>
  <si>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</si>
  <si>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</si>
  <si>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</si>
  <si>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</si>
  <si>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</si>
  <si>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</si>
  <si>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</si>
  <si>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</si>
  <si>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</si>
  <si>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</si>
  <si>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</si>
  <si>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</si>
  <si>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</si>
  <si>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</si>
  <si>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</si>
  <si>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</si>
  <si>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</si>
  <si>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</si>
  <si>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</si>
  <si>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</si>
  <si>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</si>
  <si>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</si>
  <si>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</si>
  <si>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</si>
  <si>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</si>
  <si>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</si>
  <si>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</si>
  <si>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</si>
  <si>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</si>
  <si>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</si>
  <si>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</si>
  <si>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</si>
  <si>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</si>
  <si>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</si>
  <si>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</si>
  <si>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</si>
  <si>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</si>
  <si>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</si>
  <si>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</si>
  <si>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</si>
  <si>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</si>
  <si>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</si>
  <si>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</si>
  <si>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</si>
  <si>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</si>
  <si>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</si>
  <si>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</si>
  <si>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</si>
  <si>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</si>
  <si>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</si>
  <si>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</si>
  <si>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</si>
  <si>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</si>
  <si>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</si>
  <si>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</si>
  <si>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</si>
  <si>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</si>
  <si>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</si>
  <si>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</si>
  <si>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</si>
  <si>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</si>
  <si>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</si>
  <si>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</si>
  <si>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</si>
  <si>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</si>
  <si>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</si>
  <si>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</si>
  <si>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</si>
  <si>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</si>
  <si>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</si>
  <si>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</si>
  <si>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</si>
  <si>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</si>
  <si>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</si>
  <si>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</si>
  <si>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</si>
  <si>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</si>
  <si>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</si>
  <si>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</si>
  <si>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</si>
  <si>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</si>
  <si>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</si>
  <si>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</si>
  <si>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</si>
  <si>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</si>
  <si>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</si>
  <si>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</si>
  <si>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</si>
  <si>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</si>
  <si>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</si>
  <si>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</si>
  <si>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</si>
  <si>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</si>
  <si>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</si>
  <si>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</si>
  <si>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</si>
  <si>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</si>
  <si>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</si>
  <si>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</si>
  <si>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</si>
  <si>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</si>
  <si>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</si>
  <si>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</si>
  <si>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</si>
  <si>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</si>
  <si>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</si>
  <si>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</si>
  <si>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</si>
  <si>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</si>
  <si>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</si>
  <si>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</si>
  <si>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</si>
  <si>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</si>
  <si>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</si>
  <si>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</si>
  <si>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</si>
  <si>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</si>
  <si>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</si>
  <si>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</si>
  <si>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</si>
  <si>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</si>
  <si>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</si>
  <si>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</si>
  <si>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</si>
  <si>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</si>
  <si>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</si>
  <si>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</si>
  <si>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</si>
  <si>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</si>
  <si>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</si>
  <si>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</si>
  <si>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</si>
  <si>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</si>
  <si>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</si>
  <si>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</si>
  <si>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</si>
  <si>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</si>
  <si>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</si>
  <si>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</si>
  <si>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</si>
  <si>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</si>
  <si>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</si>
  <si>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</si>
  <si>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</si>
  <si>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</si>
  <si>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</si>
  <si>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</si>
  <si>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</si>
  <si>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</si>
  <si>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</si>
  <si>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</si>
  <si>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</si>
  <si>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</si>
  <si>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</si>
  <si>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</si>
  <si>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</si>
  <si>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</si>
  <si>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</si>
  <si>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</si>
  <si>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</si>
  <si>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</si>
  <si>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</si>
  <si>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</si>
  <si>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</si>
  <si>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</si>
  <si>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</si>
  <si>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</si>
  <si>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</si>
  <si>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</si>
  <si>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</si>
  <si>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</si>
  <si>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</si>
  <si>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</si>
  <si>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</si>
  <si>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</si>
  <si>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</si>
  <si>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</si>
  <si>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</si>
  <si>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</si>
  <si>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</si>
  <si>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</si>
  <si>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</si>
  <si>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</si>
  <si>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</si>
  <si>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</si>
  <si>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</si>
  <si>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</si>
  <si>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</si>
  <si>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</si>
  <si>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</si>
  <si>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</si>
  <si>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</si>
  <si>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</si>
  <si>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</si>
  <si>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</si>
  <si>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</si>
  <si>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</si>
  <si>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</si>
  <si>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</si>
  <si>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</si>
  <si>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</si>
  <si>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</si>
  <si>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</si>
  <si>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</si>
  <si>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</si>
  <si>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</si>
  <si>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</si>
  <si>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</si>
  <si>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</si>
  <si>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</si>
  <si>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</si>
  <si>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</si>
  <si>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</si>
  <si>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</si>
  <si>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</si>
  <si>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</si>
  <si>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</si>
  <si>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</si>
  <si>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</si>
  <si>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</si>
  <si>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</si>
  <si>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</si>
  <si>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</si>
  <si>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</si>
  <si>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</si>
  <si>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</si>
  <si>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</si>
  <si>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</si>
  <si>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</si>
  <si>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</si>
  <si>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</si>
  <si>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</si>
  <si>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</si>
  <si>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</si>
  <si>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</si>
  <si>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</si>
  <si>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</si>
  <si>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</si>
  <si>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</si>
  <si>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</si>
  <si>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</si>
  <si>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</si>
  <si>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</si>
  <si>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</si>
  <si>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</si>
  <si>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</si>
  <si>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</si>
  <si>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</si>
  <si>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</si>
  <si>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</si>
  <si>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</si>
  <si>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</si>
  <si>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</si>
  <si>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</si>
  <si>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</si>
  <si>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</si>
  <si>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</si>
  <si>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</si>
  <si>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</si>
  <si>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</si>
  <si>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</si>
  <si>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</si>
  <si>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</si>
  <si>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</si>
  <si>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</si>
  <si>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</si>
  <si>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</si>
  <si>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</si>
  <si>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</si>
  <si>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</si>
  <si>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</si>
  <si>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</si>
  <si>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</si>
  <si>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</si>
  <si>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</si>
  <si>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</si>
  <si>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</si>
  <si>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</si>
  <si>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</si>
  <si>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</si>
  <si>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</si>
  <si>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</si>
  <si>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</si>
  <si>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</si>
  <si>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</si>
  <si>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</si>
  <si>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</si>
  <si>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</si>
  <si>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</si>
  <si>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</si>
  <si>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</si>
  <si>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</si>
  <si>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</si>
  <si>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</si>
  <si>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</si>
  <si>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</si>
  <si>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</si>
  <si>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</si>
  <si>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</si>
  <si>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</si>
  <si>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</si>
  <si>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</si>
  <si>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</si>
  <si>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</si>
  <si>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</si>
  <si>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</si>
  <si>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</si>
  <si>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</si>
  <si>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</si>
  <si>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</si>
  <si>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</si>
  <si>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</si>
  <si>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</si>
  <si>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</si>
  <si>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</si>
  <si>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</si>
  <si>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</si>
  <si>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</si>
  <si>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</si>
  <si>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</si>
  <si>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</si>
  <si>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</si>
  <si>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</si>
  <si>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</si>
  <si>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</si>
  <si>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</si>
  <si>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</si>
  <si>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</si>
  <si>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</si>
  <si>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</si>
  <si>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</si>
  <si>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</si>
  <si>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</si>
  <si>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</si>
  <si>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</si>
  <si>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</si>
  <si>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</si>
  <si>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</si>
  <si>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</si>
  <si>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</si>
  <si>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</si>
  <si>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</si>
  <si>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</si>
  <si>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</si>
  <si>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</si>
  <si>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</si>
  <si>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</si>
  <si>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</si>
  <si>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</si>
  <si>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</si>
  <si>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</si>
  <si>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</si>
  <si>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</si>
  <si>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</si>
  <si>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</si>
  <si>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</si>
  <si>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</si>
  <si>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</si>
  <si>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</si>
  <si>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</si>
  <si>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</si>
  <si>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</si>
  <si>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</si>
  <si>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</si>
  <si>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</si>
  <si>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</si>
  <si>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</si>
  <si>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</si>
  <si>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</si>
  <si>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</si>
  <si>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</si>
  <si>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</si>
  <si>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</si>
  <si>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</si>
  <si>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</si>
  <si>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</si>
  <si>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</si>
  <si>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</si>
  <si>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</si>
  <si>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</si>
  <si>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</si>
  <si>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</si>
  <si>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</si>
  <si>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</si>
  <si>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</si>
  <si>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</si>
  <si>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</si>
  <si>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</si>
  <si>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</si>
  <si>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</si>
  <si>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</si>
  <si>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</si>
  <si>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</si>
  <si>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</si>
  <si>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</si>
  <si>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</si>
  <si>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</si>
  <si>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</si>
  <si>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</si>
  <si>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</si>
  <si>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</si>
  <si>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</si>
  <si>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</si>
  <si>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</si>
  <si>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</si>
  <si>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</si>
  <si>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</si>
  <si>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</si>
  <si>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</si>
  <si>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</si>
  <si>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</si>
  <si>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</si>
  <si>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</si>
  <si>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</si>
  <si>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</si>
  <si>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</si>
  <si>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</si>
  <si>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</si>
  <si>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</si>
  <si>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</si>
  <si>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</si>
  <si>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</si>
  <si>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</si>
  <si>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</si>
  <si>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</si>
  <si>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</si>
  <si>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</si>
  <si>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</si>
  <si>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</si>
  <si>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</si>
  <si>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</si>
  <si>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</si>
  <si>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</si>
  <si>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</si>
  <si>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</si>
  <si>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</si>
  <si>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</si>
  <si>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</si>
  <si>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</si>
  <si>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</si>
  <si>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</si>
  <si>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</si>
  <si>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</si>
  <si>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</si>
  <si>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</si>
  <si>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</si>
  <si>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</si>
  <si>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</si>
  <si>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</si>
  <si>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</si>
  <si>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</si>
  <si>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</si>
  <si>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</si>
  <si>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</si>
  <si>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</si>
  <si>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</si>
  <si>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</si>
  <si>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</si>
  <si>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</si>
  <si>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</si>
  <si>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</si>
  <si>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</si>
  <si>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</si>
  <si>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</si>
  <si>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</si>
  <si>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</si>
  <si>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</si>
  <si>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</si>
  <si>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</si>
  <si>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</si>
  <si>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</si>
  <si>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</si>
  <si>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</si>
  <si>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</si>
  <si>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</si>
  <si>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</si>
  <si>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</si>
  <si>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</si>
  <si>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</si>
  <si>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</si>
  <si>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</si>
  <si>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</si>
  <si>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</si>
  <si>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</si>
  <si>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</si>
  <si>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</si>
  <si>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</si>
  <si>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</si>
  <si>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</si>
  <si>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</si>
  <si>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</si>
  <si>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</si>
  <si>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</si>
  <si>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</si>
  <si>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</si>
  <si>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</si>
  <si>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</si>
  <si>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</si>
  <si>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</si>
  <si>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</si>
  <si>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</si>
  <si>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</si>
  <si>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</si>
  <si>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</si>
  <si>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</si>
  <si>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</si>
  <si>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</si>
  <si>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</si>
  <si>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</si>
  <si>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</si>
  <si>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</si>
  <si>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</si>
  <si>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</si>
  <si>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</si>
  <si>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</si>
  <si>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</si>
  <si>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</si>
  <si>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</si>
  <si>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</si>
  <si>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</si>
  <si>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</si>
  <si>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</si>
  <si>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</si>
  <si>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</si>
  <si>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</si>
  <si>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</si>
  <si>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</si>
  <si>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</si>
  <si>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</si>
  <si>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</si>
  <si>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</si>
  <si>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</si>
  <si>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</si>
  <si>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</si>
  <si>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</si>
  <si>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</si>
  <si>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</si>
  <si>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</si>
  <si>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</si>
  <si>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</si>
  <si>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</si>
  <si>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</si>
  <si>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</si>
  <si>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</si>
  <si>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</si>
  <si>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</si>
  <si>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</si>
  <si>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</si>
  <si>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</si>
  <si>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</si>
  <si>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</si>
  <si>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</si>
  <si>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</si>
  <si>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</si>
  <si>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</si>
  <si>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</si>
  <si>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</si>
  <si>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</si>
  <si>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</si>
  <si>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</si>
  <si>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</si>
  <si>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</si>
  <si>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</si>
  <si>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</si>
  <si>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</si>
  <si>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</si>
  <si>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</si>
  <si>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</si>
  <si>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</si>
  <si>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</si>
  <si>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</si>
  <si>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</si>
  <si>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</si>
  <si>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</si>
  <si>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</si>
  <si>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</si>
  <si>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</si>
  <si>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</si>
  <si>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</si>
  <si>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</si>
  <si>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</si>
  <si>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</si>
  <si>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</si>
  <si>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</si>
  <si>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</si>
  <si>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</si>
  <si>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</si>
  <si>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</si>
  <si>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</si>
  <si>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</si>
  <si>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</si>
  <si>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</si>
  <si>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</si>
  <si>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</si>
  <si>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</si>
  <si>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</si>
  <si>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</si>
  <si>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</si>
  <si>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</si>
  <si>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</si>
  <si>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</si>
  <si>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</si>
  <si>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</si>
  <si>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</si>
  <si>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</si>
  <si>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</si>
  <si>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</si>
  <si>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</si>
  <si>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</si>
  <si>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</si>
  <si>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</si>
  <si>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</si>
  <si>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</si>
  <si>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</si>
  <si>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</si>
  <si>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</si>
  <si>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</si>
  <si>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</si>
  <si>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</si>
  <si>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</si>
  <si>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</si>
  <si>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</si>
  <si>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</si>
  <si>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</si>
  <si>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</si>
  <si>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</si>
  <si>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</si>
  <si>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</si>
  <si>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</si>
  <si>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</si>
  <si>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</si>
  <si>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</si>
  <si>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</si>
  <si>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</si>
  <si>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</si>
  <si>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</si>
  <si>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</si>
  <si>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</si>
  <si>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</si>
  <si>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</si>
  <si>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</si>
  <si>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</si>
  <si>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</si>
  <si>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</si>
  <si>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</si>
  <si>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</si>
  <si>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</si>
  <si>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</si>
  <si>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</si>
  <si>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</si>
  <si>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</si>
  <si>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</si>
  <si>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</si>
  <si>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</si>
  <si>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</si>
  <si>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</si>
  <si>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</si>
  <si>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</si>
  <si>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</si>
  <si>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</si>
  <si>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</si>
  <si>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</si>
  <si>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</si>
  <si>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</si>
  <si>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</si>
  <si>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</si>
  <si>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</si>
  <si>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</si>
  <si>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</si>
  <si>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</si>
  <si>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</si>
  <si>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</si>
  <si>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</si>
  <si>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</si>
  <si>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</si>
  <si>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</si>
  <si>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</si>
  <si>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</si>
  <si>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</si>
  <si>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</si>
  <si>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</si>
  <si>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</si>
  <si>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</si>
  <si>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</si>
  <si>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</si>
  <si>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</si>
  <si>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</si>
  <si>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</si>
  <si>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</si>
  <si>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</si>
  <si>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</si>
  <si>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</si>
  <si>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</si>
  <si>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</si>
  <si>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</si>
  <si>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</si>
  <si>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</si>
  <si>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</si>
  <si>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</si>
  <si>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</si>
  <si>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</si>
  <si>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</si>
  <si>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</si>
  <si>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</si>
  <si>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</si>
  <si>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</si>
  <si>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</si>
  <si>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</si>
  <si>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</si>
  <si>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</si>
  <si>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</si>
  <si>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</si>
  <si>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</si>
  <si>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</si>
  <si>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</si>
  <si>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</si>
  <si>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</si>
  <si>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</si>
  <si>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</si>
  <si>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</si>
  <si>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</si>
  <si>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</si>
  <si>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</si>
  <si>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</si>
  <si>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</si>
  <si>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</si>
  <si>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</si>
  <si>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</si>
  <si>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</si>
  <si>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</si>
  <si>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</si>
  <si>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</si>
  <si>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</si>
  <si>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</si>
  <si>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</si>
  <si>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</si>
  <si>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</si>
  <si>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</si>
  <si>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</si>
  <si>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</si>
  <si>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</si>
  <si>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</si>
  <si>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</si>
  <si>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</si>
  <si>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</si>
  <si>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</si>
  <si>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</si>
  <si>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</si>
  <si>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</si>
  <si>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</si>
  <si>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</si>
  <si>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</si>
  <si>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</si>
  <si>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</si>
  <si>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</si>
  <si>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</si>
  <si>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</si>
  <si>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</si>
  <si>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</si>
  <si>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</si>
  <si>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</si>
  <si>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</si>
  <si>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</si>
  <si>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</si>
  <si>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</si>
  <si>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</si>
  <si>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</si>
  <si>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</si>
  <si>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</si>
  <si>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</si>
  <si>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</si>
  <si>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</si>
  <si>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</si>
  <si>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</si>
  <si>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</si>
  <si>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</si>
  <si>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</si>
  <si>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</si>
  <si>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</si>
  <si>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</si>
  <si>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</si>
  <si>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</si>
  <si>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</si>
  <si>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</si>
  <si>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</si>
  <si>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</si>
  <si>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</si>
  <si>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</si>
  <si>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</si>
  <si>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</si>
  <si>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</si>
  <si>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</si>
  <si>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</si>
  <si>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</si>
  <si>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</si>
  <si>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</si>
  <si>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</si>
  <si>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</si>
  <si>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</si>
  <si>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</si>
  <si>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</si>
  <si>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</si>
  <si>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</si>
  <si>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</si>
  <si>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</si>
  <si>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</si>
  <si>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</si>
  <si>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</si>
  <si>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</si>
  <si>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</si>
  <si>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</si>
  <si>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</si>
  <si>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</si>
  <si>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</si>
  <si>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</si>
  <si>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</si>
  <si>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</si>
  <si>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</si>
  <si>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</si>
  <si>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</si>
  <si>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</si>
  <si>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</si>
  <si>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</si>
  <si>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</si>
  <si>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</si>
  <si>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</si>
  <si>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</si>
  <si>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</si>
  <si>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</si>
  <si>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</si>
  <si>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</si>
  <si>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</si>
  <si>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</si>
  <si>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</si>
  <si>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</si>
  <si>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</si>
  <si>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</si>
  <si>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</si>
  <si>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</si>
  <si>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</si>
  <si>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</si>
  <si>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</si>
  <si>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</si>
  <si>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</si>
  <si>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</si>
  <si>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</si>
  <si>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</si>
  <si>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</si>
  <si>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</si>
  <si>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</si>
  <si>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</si>
  <si>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</si>
  <si>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</si>
  <si>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</si>
  <si>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</si>
  <si>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</si>
  <si>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</si>
  <si>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</si>
  <si>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</si>
  <si>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</si>
  <si>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</si>
  <si>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</si>
  <si>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</si>
  <si>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</si>
  <si>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</si>
  <si>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</si>
  <si>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</si>
  <si>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</si>
  <si>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</si>
  <si>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</si>
  <si>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</si>
  <si>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</si>
  <si>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</si>
  <si>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</si>
  <si>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</si>
  <si>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</si>
  <si>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</si>
  <si>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</si>
  <si>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</si>
  <si>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</si>
  <si>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</si>
  <si>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</si>
  <si>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</si>
  <si>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</si>
  <si>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</si>
  <si>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</si>
  <si>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</si>
  <si>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</si>
  <si>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</si>
  <si>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</si>
  <si>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</si>
  <si>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</si>
  <si>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</si>
  <si>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</si>
  <si>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</si>
  <si>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</si>
  <si>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</si>
  <si>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</si>
  <si>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</si>
  <si>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</si>
  <si>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</si>
  <si>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</si>
  <si>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</si>
  <si>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</si>
  <si>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</si>
  <si>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</si>
  <si>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</si>
  <si>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</si>
  <si>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</si>
  <si>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</si>
  <si>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</si>
  <si>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</si>
  <si>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</si>
  <si>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</si>
  <si>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</si>
  <si>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</si>
  <si>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</si>
  <si>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</si>
  <si>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</si>
  <si>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</si>
  <si>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</si>
  <si>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</si>
  <si>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</si>
  <si>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</si>
  <si>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</si>
  <si>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</si>
  <si>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</si>
  <si>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</si>
  <si>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</si>
  <si>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</si>
  <si>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</si>
  <si>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</si>
  <si>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</si>
  <si>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</si>
  <si>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</si>
  <si>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</si>
  <si>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</si>
  <si>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</si>
  <si>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</si>
  <si>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</si>
  <si>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</si>
  <si>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</si>
  <si>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</si>
  <si>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</si>
  <si>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</si>
  <si>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</si>
  <si>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</si>
  <si>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</si>
  <si>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</si>
  <si>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</si>
  <si>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</si>
  <si>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</si>
  <si>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</si>
  <si>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</si>
  <si>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</si>
  <si>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</si>
  <si>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</si>
  <si>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</si>
  <si>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</si>
  <si>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</si>
  <si>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</si>
  <si>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</si>
  <si>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</si>
  <si>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</si>
  <si>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</si>
  <si>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</si>
  <si>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</si>
  <si>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</si>
  <si>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</si>
  <si>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</si>
  <si>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</si>
  <si>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</si>
  <si>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</si>
  <si>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</si>
  <si>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</si>
  <si>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</si>
  <si>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</si>
  <si>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</si>
  <si>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</si>
  <si>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</si>
  <si>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</si>
  <si>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</si>
  <si>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</si>
  <si>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</si>
  <si>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</si>
  <si>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</si>
  <si>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</si>
  <si>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</si>
  <si>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</si>
  <si>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</si>
  <si>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</si>
  <si>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</si>
  <si>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</si>
  <si>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</si>
  <si>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</si>
  <si>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</si>
  <si>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</si>
  <si>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</si>
  <si>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</si>
  <si>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</si>
  <si>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</si>
  <si>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</si>
  <si>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</si>
  <si>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</si>
  <si>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</si>
  <si>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</si>
  <si>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</si>
  <si>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</si>
  <si>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</si>
  <si>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</si>
  <si>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</si>
  <si>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</si>
  <si>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</si>
  <si>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</si>
  <si>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</si>
  <si>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</si>
  <si>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</si>
  <si>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</si>
  <si>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</si>
  <si>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</si>
  <si>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</si>
  <si>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</si>
  <si>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</si>
  <si>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</si>
  <si>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</si>
  <si>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</si>
  <si>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</si>
  <si>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</si>
  <si>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</si>
  <si>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</si>
  <si>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</si>
  <si>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</si>
  <si>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</si>
  <si>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</si>
  <si>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</si>
  <si>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</si>
  <si>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</si>
  <si>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</si>
  <si>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</si>
  <si>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</si>
  <si>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</si>
  <si>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</si>
  <si>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</si>
  <si>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</si>
  <si>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</si>
  <si>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</si>
  <si>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</si>
  <si>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</si>
  <si>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</si>
  <si>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</si>
  <si>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</si>
  <si>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</si>
  <si>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</si>
  <si>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</si>
  <si>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</si>
  <si>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</si>
  <si>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</si>
  <si>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</si>
  <si>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</si>
  <si>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</si>
  <si>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</si>
  <si>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</si>
  <si>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</si>
  <si>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</si>
  <si>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</si>
  <si>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</si>
  <si>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</si>
  <si>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</si>
  <si>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</si>
  <si>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</si>
  <si>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</si>
  <si>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</si>
  <si>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</si>
  <si>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</si>
  <si>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</si>
  <si>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</si>
  <si>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</si>
  <si>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</si>
  <si>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</si>
  <si>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</si>
  <si>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</si>
  <si>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</si>
  <si>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</si>
  <si>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</si>
  <si>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</si>
  <si>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</si>
  <si>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</si>
  <si>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</si>
  <si>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</si>
  <si>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</si>
  <si>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</si>
  <si>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</si>
  <si>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</si>
  <si>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</si>
  <si>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</si>
  <si>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</si>
  <si>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</si>
  <si>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</si>
  <si>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</si>
  <si>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</si>
  <si>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</si>
  <si>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</si>
  <si>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</si>
  <si>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</si>
  <si>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</si>
  <si>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</si>
  <si>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</si>
  <si>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</si>
  <si>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</si>
  <si>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</si>
  <si>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</si>
  <si>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</si>
  <si>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</si>
  <si>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</si>
  <si>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</si>
  <si>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</si>
  <si>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</si>
  <si>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</si>
  <si>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</si>
  <si>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</si>
  <si>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</si>
  <si>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</si>
  <si>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</si>
  <si>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</si>
  <si>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</si>
  <si>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</si>
  <si>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</si>
  <si>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</si>
  <si>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</si>
  <si>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</si>
  <si>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</si>
  <si>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</si>
  <si>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</si>
  <si>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</si>
  <si>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</si>
  <si>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</si>
  <si>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</si>
  <si>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</si>
  <si>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</si>
  <si>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</si>
  <si>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</si>
  <si>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</si>
  <si>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</si>
  <si>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</si>
  <si>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</si>
  <si>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</si>
  <si>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</si>
  <si>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</si>
  <si>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</si>
  <si>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</si>
  <si>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</si>
  <si>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</si>
  <si>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</si>
  <si>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</si>
  <si>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</si>
  <si>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</si>
  <si>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</si>
  <si>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</si>
  <si>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</si>
  <si>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</si>
  <si>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</si>
  <si>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</si>
  <si>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</si>
  <si>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</si>
  <si>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</si>
  <si>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</si>
  <si>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</si>
  <si>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</si>
  <si>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</si>
  <si>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</si>
  <si>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</si>
  <si>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</si>
  <si>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</si>
  <si>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</si>
  <si>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</si>
  <si>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</si>
  <si>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</si>
  <si>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</si>
  <si>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</si>
  <si>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</si>
  <si>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</si>
  <si>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</si>
  <si>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</si>
  <si>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</si>
  <si>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</si>
  <si>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</si>
  <si>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</si>
  <si>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</si>
  <si>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</si>
  <si>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</si>
  <si>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</si>
  <si>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</si>
  <si>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</si>
  <si>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</si>
  <si>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</si>
  <si>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</si>
  <si>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</si>
  <si>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</si>
  <si>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</si>
  <si>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</si>
  <si>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</si>
  <si>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</si>
  <si>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</si>
  <si>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</si>
  <si>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</si>
  <si>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</si>
  <si>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</si>
  <si>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</si>
  <si>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</si>
  <si>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</si>
  <si>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</si>
  <si>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</si>
  <si>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</si>
  <si>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</si>
  <si>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</si>
  <si>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</si>
  <si>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</si>
  <si>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</si>
  <si>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</si>
  <si>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</si>
  <si>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</si>
  <si>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</si>
  <si>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</si>
  <si>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</si>
  <si>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</si>
  <si>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</si>
  <si>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</si>
  <si>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</si>
  <si>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</si>
  <si>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</si>
  <si>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</si>
  <si>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</si>
  <si>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</si>
  <si>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</si>
  <si>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</si>
  <si>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</si>
  <si>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</si>
  <si>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</si>
  <si>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</si>
  <si>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</si>
  <si>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</si>
  <si>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</si>
  <si>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</si>
  <si>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</si>
  <si>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</si>
  <si>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</si>
  <si>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</si>
  <si>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</si>
  <si>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</si>
  <si>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</si>
  <si>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</si>
  <si>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</si>
  <si>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</si>
  <si>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</si>
  <si>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</si>
  <si>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</si>
  <si>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</si>
  <si>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</si>
  <si>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</si>
  <si>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</si>
  <si>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</si>
  <si>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</si>
  <si>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</si>
  <si>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</si>
  <si>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</si>
  <si>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</si>
  <si>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</si>
  <si>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</si>
  <si>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</si>
  <si>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</si>
  <si>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</si>
  <si>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</si>
  <si>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</si>
  <si>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</si>
  <si>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</si>
  <si>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</si>
  <si>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</si>
  <si>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</si>
  <si>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</si>
  <si>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</si>
  <si>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</si>
  <si>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</si>
  <si>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</si>
  <si>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</si>
  <si>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</si>
  <si>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</si>
  <si>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</si>
  <si>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</si>
  <si>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</si>
  <si>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</si>
  <si>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</si>
  <si>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</si>
  <si>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</si>
  <si>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</si>
  <si>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</si>
  <si>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</si>
  <si>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</si>
  <si>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</si>
  <si>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</si>
  <si>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</si>
  <si>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</si>
  <si>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</si>
  <si>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</si>
  <si>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</si>
  <si>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</si>
  <si>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</si>
  <si>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</si>
  <si>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</si>
  <si>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</si>
  <si>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</si>
  <si>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</si>
  <si>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</si>
  <si>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</si>
  <si>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</si>
  <si>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</si>
  <si>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</si>
  <si>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</si>
  <si>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</si>
  <si>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</si>
  <si>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</si>
  <si>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</si>
  <si>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</si>
  <si>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</si>
  <si>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</si>
  <si>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</si>
  <si>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</si>
  <si>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</si>
  <si>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</si>
  <si>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</si>
  <si>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</si>
  <si>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</si>
  <si>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</si>
  <si>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</si>
  <si>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</si>
  <si>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</si>
  <si>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</si>
  <si>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</si>
  <si>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</si>
  <si>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</si>
  <si>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</si>
  <si>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</si>
  <si>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</si>
  <si>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</si>
  <si>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</si>
  <si>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</si>
  <si>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</si>
  <si>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</si>
  <si>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</si>
  <si>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</si>
  <si>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</si>
  <si>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</si>
  <si>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</si>
  <si>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</si>
  <si>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</si>
  <si>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</si>
  <si>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</si>
  <si>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</si>
  <si>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</si>
  <si>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</si>
  <si>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</si>
  <si>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</si>
  <si>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</si>
  <si>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</si>
  <si>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</si>
  <si>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</si>
  <si>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</si>
  <si>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</si>
  <si>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</si>
  <si>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</si>
  <si>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</si>
  <si>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</si>
  <si>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</si>
  <si>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</si>
  <si>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</si>
  <si>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</si>
  <si>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</si>
  <si>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</si>
  <si>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</si>
  <si>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</si>
  <si>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</si>
  <si>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</si>
  <si>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</si>
  <si>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</si>
  <si>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</si>
  <si>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</si>
  <si>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</si>
  <si>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</si>
  <si>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</si>
  <si>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</si>
  <si>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</si>
  <si>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</si>
  <si>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</si>
  <si>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</si>
  <si>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</si>
  <si>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</si>
  <si>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</si>
  <si>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</si>
  <si>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</si>
  <si>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</si>
  <si>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</si>
  <si>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</si>
  <si>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</si>
  <si>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</si>
  <si>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</si>
  <si>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</si>
  <si>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</si>
  <si>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</si>
  <si>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</si>
  <si>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</si>
  <si>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</si>
  <si>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</si>
  <si>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</si>
  <si>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</si>
  <si>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</si>
  <si>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</si>
  <si>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</si>
  <si>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</si>
  <si>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</si>
  <si>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</si>
  <si>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</si>
  <si>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</si>
  <si>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</si>
  <si>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</si>
  <si>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</si>
  <si>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</si>
  <si>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</si>
  <si>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</si>
  <si>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</si>
  <si>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</si>
  <si>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</si>
  <si>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</si>
  <si>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</si>
  <si>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</si>
  <si>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</si>
  <si>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</si>
  <si>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</si>
  <si>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</si>
  <si>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</si>
  <si>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</si>
  <si>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</si>
  <si>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</si>
  <si>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</si>
  <si>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</si>
  <si>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</si>
  <si>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</si>
  <si>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</si>
  <si>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</si>
  <si>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</si>
  <si>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</si>
  <si>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</si>
  <si>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</si>
  <si>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</si>
  <si>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</si>
  <si>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</si>
  <si>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</si>
  <si>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</si>
  <si>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</si>
  <si>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</si>
  <si>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</si>
  <si>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</si>
  <si>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</si>
  <si>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</si>
  <si>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</si>
  <si>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</si>
  <si>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</si>
  <si>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</si>
  <si>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</si>
  <si>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</si>
  <si>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</si>
  <si>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</si>
  <si>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</si>
  <si>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</si>
  <si>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</si>
  <si>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</si>
  <si>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</si>
  <si>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</si>
  <si>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</si>
  <si>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</si>
  <si>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</si>
  <si>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</si>
  <si>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</si>
  <si>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</si>
  <si>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</si>
  <si>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</si>
  <si>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</si>
  <si>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</si>
  <si>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</si>
  <si>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</si>
  <si>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</si>
  <si>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</si>
  <si>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</si>
  <si>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</si>
  <si>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</si>
  <si>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</si>
  <si>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</si>
  <si>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</si>
  <si>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</si>
  <si>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</si>
  <si>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</si>
  <si>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</si>
  <si>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</si>
  <si>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</si>
  <si>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</si>
  <si>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</si>
  <si>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</si>
  <si>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</si>
  <si>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</si>
  <si>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</si>
  <si>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</si>
  <si>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</si>
  <si>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</si>
  <si>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</si>
  <si>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</si>
  <si>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</si>
  <si>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</si>
  <si>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</si>
  <si>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</si>
  <si>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</si>
  <si>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</si>
  <si>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</si>
  <si>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</si>
  <si>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</si>
  <si>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</si>
  <si>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</si>
  <si>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</si>
  <si>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</si>
  <si>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</si>
  <si>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</si>
  <si>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</si>
  <si>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</si>
  <si>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</si>
  <si>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</si>
  <si>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</si>
  <si>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</si>
  <si>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</si>
  <si>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</si>
  <si>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</si>
  <si>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</si>
  <si>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</si>
  <si>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</si>
  <si>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</si>
  <si>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</si>
  <si>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</si>
  <si>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</si>
  <si>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</si>
  <si>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</si>
  <si>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</si>
  <si>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</si>
  <si>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</si>
  <si>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</si>
  <si>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</si>
  <si>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</si>
  <si>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</si>
  <si>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</si>
  <si>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</si>
  <si>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</si>
  <si>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</si>
  <si>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</si>
  <si>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</si>
  <si>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</si>
  <si>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</si>
  <si>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</si>
  <si>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</si>
  <si>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</si>
  <si>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</si>
  <si>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</si>
  <si>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</si>
  <si>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</si>
  <si>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</si>
  <si>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</si>
  <si>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</si>
  <si>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</si>
  <si>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</si>
  <si>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</si>
  <si>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</si>
  <si>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</si>
  <si>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</si>
  <si>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</si>
  <si>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</si>
  <si>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</si>
  <si>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</si>
  <si>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</si>
  <si>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</si>
  <si>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</si>
  <si>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</si>
  <si>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</si>
  <si>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</si>
  <si>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</si>
  <si>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</si>
  <si>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</si>
  <si>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</si>
  <si>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</si>
  <si>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</si>
  <si>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</si>
  <si>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</si>
  <si>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</si>
  <si>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</si>
  <si>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</si>
  <si>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</si>
  <si>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</si>
  <si>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</si>
  <si>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</si>
  <si>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</si>
  <si>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</si>
  <si>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</si>
  <si>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</si>
  <si>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</si>
  <si>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</si>
  <si>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</si>
  <si>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</si>
  <si>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</si>
  <si>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</si>
  <si>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</si>
  <si>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</si>
  <si>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</si>
  <si>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</si>
  <si>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</si>
  <si>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</si>
  <si>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</si>
  <si>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</si>
  <si>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</si>
  <si>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</si>
  <si>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</si>
  <si>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</si>
  <si>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</si>
  <si>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</si>
  <si>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</si>
  <si>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</si>
  <si>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</si>
  <si>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</si>
  <si>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</si>
  <si>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</si>
  <si>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</si>
  <si>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</si>
  <si>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</si>
  <si>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</si>
  <si>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</si>
  <si>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</si>
  <si>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</si>
  <si>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</si>
  <si>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</si>
  <si>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</si>
  <si>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</si>
  <si>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</si>
  <si>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</si>
  <si>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</si>
  <si>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</si>
  <si>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</si>
  <si>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</si>
  <si>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</si>
  <si>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</si>
  <si>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</si>
  <si>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</si>
  <si>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</si>
  <si>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</si>
  <si>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</si>
  <si>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</si>
  <si>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</si>
  <si>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</si>
  <si>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</si>
  <si>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</si>
  <si>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</si>
  <si>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</si>
  <si>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</si>
  <si>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</si>
  <si>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</si>
  <si>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</si>
  <si>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</si>
  <si>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</si>
  <si>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</si>
  <si>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</si>
  <si>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</si>
  <si>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</si>
  <si>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</si>
  <si>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</si>
  <si>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</si>
  <si>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</si>
  <si>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</si>
  <si>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</si>
  <si>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</si>
  <si>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</si>
  <si>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</si>
  <si>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</si>
  <si>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</si>
  <si>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</si>
  <si>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</si>
  <si>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</si>
  <si>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</si>
  <si>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</si>
  <si>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</si>
  <si>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</si>
  <si>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</si>
  <si>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</si>
  <si>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</si>
  <si>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</si>
  <si>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</si>
  <si>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</si>
  <si>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</si>
  <si>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</si>
  <si>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</si>
  <si>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</si>
  <si>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</si>
  <si>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</si>
  <si>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</si>
  <si>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</si>
  <si>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</si>
  <si>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</si>
  <si>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</si>
  <si>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</si>
  <si>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</si>
  <si>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</si>
  <si>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</si>
  <si>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</si>
  <si>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</si>
  <si>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</si>
  <si>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</si>
  <si>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</si>
  <si>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</si>
  <si>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</si>
  <si>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</si>
  <si>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</si>
  <si>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</si>
  <si>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</si>
  <si>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</si>
  <si>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</si>
  <si>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</si>
  <si>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</si>
  <si>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</si>
  <si>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</si>
  <si>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</si>
  <si>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</si>
  <si>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</si>
  <si>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</si>
  <si>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</si>
  <si>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</si>
  <si>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</si>
  <si>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</si>
  <si>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</si>
  <si>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</si>
  <si>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</si>
  <si>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</si>
  <si>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</si>
  <si>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</si>
  <si>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</si>
  <si>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</si>
  <si>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</si>
  <si>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</si>
  <si>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</si>
  <si>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</si>
  <si>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</si>
  <si>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</si>
  <si>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</si>
  <si>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</si>
  <si>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</si>
  <si>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</si>
  <si>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</si>
  <si>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</si>
  <si>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</si>
  <si>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</si>
  <si>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</si>
  <si>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</si>
  <si>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</si>
  <si>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</si>
  <si>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</si>
  <si>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</si>
  <si>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</si>
  <si>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</si>
  <si>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</si>
  <si>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</si>
  <si>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</si>
  <si>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</si>
  <si>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</si>
  <si>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</si>
  <si>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</si>
  <si>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</si>
  <si>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</si>
  <si>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</si>
  <si>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</si>
  <si>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</si>
  <si>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</si>
  <si>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</si>
  <si>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</si>
  <si>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</si>
  <si>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</si>
  <si>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</si>
  <si>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</si>
  <si>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</si>
  <si>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</si>
  <si>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</si>
  <si>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</si>
  <si>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</si>
  <si>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</si>
  <si>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</si>
  <si>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</si>
  <si>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</si>
  <si>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</si>
  <si>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</si>
  <si>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</si>
  <si>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</si>
  <si>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</si>
  <si>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</si>
  <si>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</si>
  <si>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</si>
  <si>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</si>
  <si>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</si>
  <si>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</si>
  <si>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</si>
  <si>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</si>
  <si>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</si>
  <si>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</si>
  <si>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</si>
  <si>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</si>
  <si>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</si>
  <si>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</si>
  <si>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</si>
  <si>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</si>
  <si>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</si>
  <si>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</si>
  <si>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</si>
  <si>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</si>
  <si>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</si>
  <si>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</si>
  <si>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</si>
  <si>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</si>
  <si>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</si>
  <si>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</si>
  <si>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</si>
  <si>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</si>
  <si>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</si>
  <si>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</si>
  <si>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</si>
  <si>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</si>
  <si>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</si>
  <si>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</si>
  <si>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</si>
  <si>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</si>
  <si>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</si>
  <si>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</si>
  <si>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</si>
  <si>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</si>
  <si>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</si>
  <si>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</si>
  <si>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</si>
  <si>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</si>
  <si>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</si>
  <si>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</si>
  <si>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</si>
  <si>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</si>
  <si>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</si>
  <si>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</si>
  <si>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</si>
  <si>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</si>
  <si>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</si>
  <si>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</si>
  <si>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</si>
  <si>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</si>
  <si>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</si>
  <si>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</si>
  <si>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</si>
  <si>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</si>
  <si>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</si>
  <si>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</si>
  <si>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</si>
  <si>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</si>
  <si>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</si>
  <si>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</si>
  <si>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</si>
  <si>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</si>
  <si>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</si>
  <si>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</si>
  <si>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</si>
  <si>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</si>
  <si>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</si>
  <si>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</si>
  <si>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</si>
  <si>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</si>
  <si>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</si>
  <si>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</si>
  <si>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</si>
  <si>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</si>
  <si>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</si>
  <si>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</si>
  <si>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</si>
  <si>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</si>
  <si>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</si>
  <si>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</si>
  <si>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</si>
  <si>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</si>
  <si>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</si>
  <si>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</si>
  <si>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</si>
  <si>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</si>
  <si>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</si>
  <si>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</si>
  <si>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</si>
  <si>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</si>
  <si>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</si>
  <si>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</si>
  <si>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</si>
  <si>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</si>
  <si>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</si>
  <si>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</si>
  <si>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</si>
  <si>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</si>
  <si>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</si>
  <si>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</si>
  <si>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</si>
  <si>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</si>
  <si>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</si>
  <si>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</si>
  <si>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</si>
  <si>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</si>
  <si>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</si>
  <si>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</si>
  <si>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</si>
  <si>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</si>
  <si>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</si>
  <si>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</si>
  <si>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</si>
  <si>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</si>
  <si>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</si>
  <si>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</si>
  <si>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</si>
  <si>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</si>
  <si>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</si>
  <si>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</si>
  <si>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</si>
  <si>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</si>
  <si>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</si>
  <si>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</si>
  <si>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</si>
  <si>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</si>
  <si>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</si>
  <si>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</si>
  <si>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</si>
  <si>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</si>
  <si>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</si>
  <si>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</si>
  <si>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</si>
  <si>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</si>
  <si>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</si>
  <si>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</si>
  <si>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</si>
  <si>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</si>
  <si>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</si>
  <si>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</si>
  <si>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</si>
  <si>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</si>
  <si>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</si>
  <si>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</si>
  <si>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</si>
  <si>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</si>
  <si>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</si>
  <si>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</si>
  <si>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</si>
  <si>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</si>
  <si>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</si>
  <si>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</si>
  <si>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</si>
  <si>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</si>
  <si>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</si>
  <si>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</si>
  <si>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</si>
  <si>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</si>
  <si>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</si>
  <si>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</si>
  <si>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</si>
  <si>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</si>
  <si>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</si>
  <si>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</si>
  <si>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</si>
  <si>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</si>
  <si>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</si>
  <si>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</si>
  <si>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</si>
  <si>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</si>
  <si>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</si>
  <si>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</si>
  <si>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</si>
  <si>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</si>
  <si>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</si>
  <si>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</si>
  <si>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</si>
  <si>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</si>
  <si>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</si>
  <si>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</si>
  <si>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</si>
  <si>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</si>
  <si>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</si>
  <si>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</si>
  <si>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</si>
  <si>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</si>
  <si>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</si>
  <si>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</si>
  <si>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</si>
  <si>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</si>
  <si>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</si>
  <si>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</si>
  <si>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</si>
  <si>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</si>
  <si>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</si>
  <si>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</si>
  <si>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</si>
  <si>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</si>
  <si>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</si>
  <si>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</si>
  <si>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</si>
  <si>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</si>
  <si>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</si>
  <si>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</si>
  <si>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</si>
  <si>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</si>
  <si>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</si>
  <si>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</si>
  <si>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</si>
  <si>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</si>
  <si>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</si>
  <si>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</si>
  <si>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</si>
  <si>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</si>
  <si>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</si>
  <si>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</si>
  <si>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</si>
  <si>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</si>
  <si>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</si>
  <si>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</si>
  <si>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</si>
  <si>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</si>
  <si>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</si>
  <si>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</si>
  <si>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</si>
  <si>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</si>
  <si>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</si>
  <si>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</si>
  <si>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</si>
  <si>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</si>
  <si>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</si>
  <si>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</si>
  <si>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</si>
  <si>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</si>
  <si>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</si>
  <si>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</si>
  <si>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</si>
  <si>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</si>
  <si>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</si>
  <si>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</si>
  <si>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</si>
  <si>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</si>
  <si>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</si>
  <si>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</si>
  <si>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</si>
  <si>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</si>
  <si>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</si>
  <si>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</si>
  <si>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</si>
  <si>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</si>
  <si>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</si>
  <si>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</si>
  <si>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</si>
  <si>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</si>
  <si>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</si>
  <si>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</si>
  <si>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</si>
  <si>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</si>
  <si>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</si>
  <si>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</si>
  <si>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</si>
  <si>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</si>
  <si>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</si>
  <si>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</si>
  <si>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</si>
  <si>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</si>
  <si>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</si>
  <si>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</si>
  <si>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</si>
  <si>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</si>
  <si>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</si>
  <si>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</si>
  <si>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</si>
  <si>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</si>
  <si>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</si>
  <si>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</si>
  <si>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</si>
  <si>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</si>
  <si>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</si>
  <si>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</si>
  <si>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</si>
  <si>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</si>
  <si>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</si>
  <si>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</si>
  <si>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</si>
  <si>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</si>
  <si>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</si>
  <si>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</si>
  <si>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</si>
  <si>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</si>
  <si>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</si>
  <si>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</si>
  <si>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</si>
  <si>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</si>
  <si>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</si>
  <si>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</si>
  <si>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</si>
  <si>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</si>
  <si>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</si>
  <si>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</si>
  <si>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</si>
  <si>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</si>
  <si>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</si>
  <si>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</si>
  <si>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</si>
  <si>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</si>
  <si>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</si>
  <si>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</si>
  <si>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</si>
  <si>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</si>
  <si>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</si>
  <si>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</si>
  <si>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</si>
  <si>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</si>
  <si>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</si>
  <si>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</si>
  <si>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</si>
  <si>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</si>
  <si>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</si>
  <si>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</si>
  <si>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</si>
  <si>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</si>
  <si>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</si>
  <si>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</si>
  <si>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</si>
  <si>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</si>
  <si>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</si>
  <si>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</si>
  <si>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</si>
  <si>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</si>
  <si>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</si>
  <si>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</si>
  <si>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</si>
  <si>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</si>
  <si>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</si>
  <si>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</si>
  <si>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</si>
  <si>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</si>
  <si>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</si>
  <si>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</si>
  <si>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</si>
  <si>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</si>
  <si>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</si>
  <si>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</si>
  <si>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</si>
  <si>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</si>
  <si>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</si>
  <si>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</si>
  <si>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</si>
  <si>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</si>
  <si>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</si>
  <si>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</si>
  <si>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</si>
  <si>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</si>
  <si>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</si>
  <si>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</si>
  <si>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</si>
  <si>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</si>
  <si>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</si>
  <si>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</si>
  <si>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</si>
  <si>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</si>
  <si>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</si>
  <si>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</si>
  <si>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</si>
  <si>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</si>
  <si>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</si>
  <si>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</si>
  <si>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</si>
  <si>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</si>
  <si>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</si>
  <si>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</si>
  <si>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</si>
  <si>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</si>
  <si>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</si>
  <si>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</si>
  <si>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</si>
  <si>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</si>
  <si>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</si>
  <si>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</si>
  <si>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</si>
  <si>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</si>
  <si>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</si>
  <si>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</si>
  <si>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</si>
  <si>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</si>
  <si>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</si>
  <si>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</si>
  <si>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</si>
  <si>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</si>
  <si>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</si>
  <si>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</si>
  <si>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</si>
  <si>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</si>
  <si>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</si>
  <si>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</si>
  <si>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</si>
  <si>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</si>
  <si>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</si>
  <si>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</si>
  <si>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</si>
  <si>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</si>
  <si>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</si>
  <si>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</si>
  <si>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</si>
  <si>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</si>
  <si>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</si>
  <si>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</si>
  <si>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</si>
  <si>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</si>
  <si>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</si>
  <si>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</si>
  <si>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</si>
  <si>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</si>
  <si>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</si>
  <si>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</si>
  <si>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</si>
  <si>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</si>
  <si>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</si>
  <si>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</si>
  <si>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</si>
  <si>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</si>
  <si>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</si>
  <si>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</si>
  <si>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</si>
  <si>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</si>
  <si>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</si>
  <si>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</si>
  <si>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</si>
  <si>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</si>
  <si>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</si>
  <si>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</si>
  <si>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</si>
  <si>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</si>
  <si>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</si>
  <si>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</si>
  <si>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</si>
  <si>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</si>
  <si>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</si>
  <si>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</si>
  <si>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</si>
  <si>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</si>
  <si>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</si>
  <si>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</si>
  <si>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</si>
  <si>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</si>
  <si>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</si>
  <si>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</si>
  <si>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</si>
  <si>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</si>
  <si>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</si>
  <si>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</si>
  <si>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</si>
  <si>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</si>
  <si>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</si>
  <si>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</si>
  <si>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</si>
  <si>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</si>
  <si>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</si>
  <si>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</si>
  <si>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</si>
  <si>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</si>
  <si>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</si>
  <si>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</si>
  <si>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</si>
  <si>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</si>
  <si>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</si>
  <si>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</si>
  <si>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</si>
  <si>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</si>
  <si>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</si>
  <si>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</si>
  <si>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</si>
  <si>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</si>
  <si>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</si>
  <si>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</si>
  <si>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</si>
  <si>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</si>
  <si>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</si>
  <si>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</si>
  <si>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</si>
  <si>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</si>
  <si>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</si>
  <si>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</si>
  <si>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</si>
  <si>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</si>
  <si>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</si>
  <si>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</si>
  <si>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</si>
  <si>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</si>
  <si>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</si>
  <si>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</si>
  <si>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</si>
  <si>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</si>
  <si>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</si>
  <si>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</si>
  <si>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</si>
  <si>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</si>
  <si>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</si>
  <si>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</si>
  <si>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</si>
  <si>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</si>
  <si>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</si>
  <si>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</si>
  <si>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</si>
  <si>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</si>
  <si>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</si>
  <si>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</si>
  <si>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</si>
  <si>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</si>
  <si>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</si>
  <si>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</si>
  <si>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</si>
  <si>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</si>
  <si>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</si>
  <si>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</si>
  <si>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</si>
  <si>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</si>
  <si>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</si>
  <si>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</si>
  <si>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</si>
  <si>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</si>
  <si>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</si>
  <si>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</si>
  <si>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</si>
  <si>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</si>
  <si>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</si>
  <si>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</si>
  <si>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</si>
  <si>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</si>
  <si>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</si>
  <si>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</si>
  <si>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</si>
  <si>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</si>
  <si>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</si>
  <si>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</si>
  <si>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</si>
  <si>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</si>
  <si>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</si>
  <si>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</si>
  <si>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</si>
  <si>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</si>
  <si>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</si>
  <si>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</si>
  <si>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</si>
  <si>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</si>
  <si>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</si>
  <si>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</si>
  <si>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</si>
  <si>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</si>
  <si>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</si>
  <si>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</si>
  <si>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</si>
  <si>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</si>
  <si>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</si>
  <si>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</si>
  <si>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</si>
  <si>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</si>
  <si>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</si>
  <si>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</si>
  <si>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</si>
  <si>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</si>
  <si>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</si>
  <si>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</si>
  <si>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</si>
  <si>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</si>
  <si>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</si>
  <si>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</si>
  <si>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</si>
  <si>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</si>
  <si>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</si>
  <si>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</si>
  <si>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</si>
  <si>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</si>
  <si>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</si>
  <si>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</si>
  <si>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</si>
  <si>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</si>
  <si>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</si>
  <si>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</si>
  <si>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</si>
  <si>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</si>
  <si>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</si>
  <si>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</si>
  <si>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</si>
  <si>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</si>
  <si>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</si>
  <si>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</si>
  <si>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</si>
  <si>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</si>
  <si>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</si>
  <si>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</si>
  <si>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</si>
  <si>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</si>
  <si>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</si>
  <si>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</si>
  <si>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</si>
  <si>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</si>
  <si>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</si>
  <si>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</si>
  <si>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</si>
  <si>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</si>
  <si>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</si>
  <si>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</si>
  <si>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</si>
  <si>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</si>
  <si>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</si>
  <si>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</si>
  <si>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</si>
  <si>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</si>
  <si>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</si>
  <si>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</si>
  <si>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</si>
  <si>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</si>
  <si>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</si>
  <si>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</si>
  <si>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</si>
  <si>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</si>
  <si>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</si>
  <si>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</si>
  <si>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</si>
  <si>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</si>
  <si>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</si>
  <si>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</si>
  <si>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</si>
  <si>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</si>
  <si>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</si>
  <si>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</si>
  <si>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</si>
  <si>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</si>
  <si>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</si>
  <si>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</si>
  <si>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</si>
  <si>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</si>
  <si>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</si>
  <si>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</si>
  <si>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</si>
  <si>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</si>
  <si>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</si>
  <si>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</si>
  <si>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</si>
  <si>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</si>
  <si>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</si>
  <si>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</si>
  <si>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</si>
  <si>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</si>
  <si>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</si>
  <si>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</si>
  <si>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</si>
  <si>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</si>
  <si>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</si>
  <si>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</si>
  <si>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</si>
  <si>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</si>
  <si>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</si>
  <si>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</si>
  <si>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</si>
  <si>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</si>
  <si>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</si>
  <si>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</si>
  <si>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</si>
  <si>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</si>
  <si>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</si>
  <si>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</si>
  <si>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</si>
  <si>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</si>
  <si>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</si>
  <si>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</si>
  <si>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</si>
  <si>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</si>
  <si>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</si>
  <si>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</si>
  <si>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</si>
  <si>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</si>
  <si>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</si>
  <si>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</si>
  <si>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</si>
  <si>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</si>
  <si>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</si>
  <si>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</si>
  <si>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</si>
  <si>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</si>
  <si>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</si>
  <si>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</si>
  <si>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</si>
  <si>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</si>
  <si>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</si>
  <si>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</si>
  <si>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</si>
  <si>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</si>
  <si>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</si>
  <si>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</si>
  <si>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</si>
  <si>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</si>
  <si>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</si>
  <si>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</si>
  <si>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</si>
  <si>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</si>
  <si>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</si>
  <si>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</si>
  <si>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</si>
  <si>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</si>
  <si>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</si>
  <si>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</si>
  <si>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</si>
  <si>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</si>
  <si>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</si>
  <si>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</si>
  <si>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</si>
  <si>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</si>
  <si>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</si>
  <si>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</si>
  <si>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</si>
  <si>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</si>
  <si>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</si>
  <si>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</si>
  <si>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</si>
  <si>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</si>
  <si>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</si>
  <si>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</si>
  <si>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</si>
  <si>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</si>
  <si>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</si>
  <si>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</si>
  <si>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</si>
  <si>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</si>
  <si>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</si>
  <si>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</si>
  <si>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</si>
  <si>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</si>
  <si>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</si>
  <si>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</si>
  <si>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</si>
  <si>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</si>
  <si>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</si>
  <si>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</si>
  <si>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</si>
  <si>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</si>
  <si>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</si>
  <si>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</si>
  <si>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</si>
  <si>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</si>
  <si>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</si>
  <si>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</si>
  <si>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</si>
  <si>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</si>
  <si>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</si>
  <si>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</si>
  <si>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</si>
  <si>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</si>
  <si>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</si>
  <si>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</si>
  <si>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</si>
  <si>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</si>
  <si>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</si>
  <si>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</si>
  <si>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</si>
  <si>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</si>
  <si>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</si>
  <si>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</si>
  <si>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</si>
  <si>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</si>
  <si>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</si>
  <si>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</si>
  <si>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</si>
  <si>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</si>
  <si>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</si>
  <si>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</si>
  <si>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</si>
  <si>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</si>
  <si>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</si>
  <si>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</si>
  <si>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</si>
  <si>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</si>
  <si>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</si>
  <si>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</si>
  <si>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</si>
  <si>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</si>
  <si>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</si>
  <si>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</si>
  <si>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</si>
  <si>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</si>
  <si>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</si>
  <si>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</si>
  <si>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</si>
  <si>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</si>
  <si>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</si>
  <si>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</si>
  <si>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</si>
  <si>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</si>
  <si>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</si>
  <si>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</si>
  <si>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</si>
  <si>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</si>
  <si>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</si>
  <si>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</si>
  <si>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</si>
  <si>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</si>
  <si>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</si>
  <si>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</si>
  <si>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</si>
  <si>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</si>
  <si>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</si>
  <si>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</si>
  <si>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</si>
  <si>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</si>
  <si>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</si>
  <si>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</si>
  <si>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</si>
  <si>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</si>
  <si>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</si>
  <si>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</si>
  <si>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</si>
  <si>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</si>
  <si>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</si>
  <si>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</si>
  <si>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</si>
  <si>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</si>
  <si>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</si>
  <si>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</si>
  <si>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</si>
  <si>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</si>
  <si>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</si>
  <si>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</si>
  <si>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</si>
  <si>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</si>
  <si>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</si>
  <si>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</si>
  <si>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</si>
  <si>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</si>
  <si>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</si>
  <si>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</si>
  <si>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</si>
  <si>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</si>
  <si>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</si>
  <si>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</si>
  <si>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</si>
  <si>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</si>
  <si>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</si>
  <si>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</si>
  <si>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</si>
  <si>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</si>
  <si>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</si>
  <si>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</si>
  <si>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</si>
  <si>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</si>
  <si>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</si>
  <si>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</si>
  <si>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</si>
  <si>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</si>
  <si>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</si>
  <si>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</si>
  <si>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</si>
  <si>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</si>
  <si>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</si>
  <si>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</si>
  <si>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</si>
  <si>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</si>
  <si>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</si>
  <si>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</si>
  <si>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</si>
  <si>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</si>
  <si>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</si>
  <si>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</si>
  <si>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</si>
  <si>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</si>
  <si>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</si>
  <si>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</si>
  <si>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</si>
  <si>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</si>
  <si>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</si>
  <si>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</si>
  <si>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</si>
  <si>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</si>
  <si>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</si>
  <si>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</si>
  <si>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</si>
  <si>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</si>
  <si>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</si>
  <si>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</si>
  <si>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</si>
  <si>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</si>
  <si>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</si>
  <si>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</si>
  <si>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</si>
  <si>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</si>
  <si>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</si>
  <si>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</si>
  <si>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</si>
  <si>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</si>
  <si>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</si>
  <si>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</si>
  <si>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</si>
  <si>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</si>
  <si>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</si>
  <si>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</si>
  <si>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</si>
  <si>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</si>
  <si>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</si>
  <si>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</si>
  <si>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</si>
  <si>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</si>
  <si>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</si>
  <si>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</si>
  <si>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</si>
  <si>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</si>
  <si>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</si>
  <si>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</si>
  <si>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</si>
  <si>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</si>
  <si>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</si>
  <si>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</si>
  <si>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</si>
  <si>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</si>
  <si>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</si>
  <si>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</si>
  <si>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</si>
  <si>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</si>
  <si>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</si>
  <si>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</si>
  <si>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</si>
  <si>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</si>
  <si>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</si>
  <si>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</si>
  <si>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</si>
  <si>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</si>
  <si>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</si>
  <si>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</si>
  <si>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</si>
  <si>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</si>
  <si>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</si>
  <si>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</si>
  <si>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</si>
  <si>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</si>
  <si>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</si>
  <si>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</si>
  <si>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</si>
  <si>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</si>
  <si>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</si>
  <si>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</si>
  <si>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</si>
  <si>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</si>
  <si>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</si>
  <si>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</si>
  <si>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</si>
  <si>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</si>
  <si>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</si>
  <si>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</si>
  <si>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</si>
  <si>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</si>
  <si>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</si>
  <si>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</si>
  <si>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</si>
  <si>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</si>
  <si>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</si>
  <si>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</si>
  <si>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</si>
  <si>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</si>
  <si>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</si>
  <si>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</si>
  <si>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</si>
  <si>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</si>
  <si>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</si>
  <si>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</si>
  <si>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</si>
  <si>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</si>
  <si>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</si>
  <si>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</si>
  <si>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</si>
  <si>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</si>
  <si>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</si>
  <si>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</si>
  <si>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</si>
  <si>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</si>
  <si>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</si>
  <si>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</si>
  <si>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</si>
  <si>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</si>
  <si>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</si>
  <si>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</si>
  <si>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</si>
  <si>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</si>
  <si>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</si>
  <si>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</si>
  <si>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</si>
  <si>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</si>
  <si>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</si>
  <si>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</si>
  <si>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</si>
  <si>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</si>
  <si>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</si>
  <si>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</si>
  <si>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</si>
  <si>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</si>
  <si>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</si>
  <si>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</si>
  <si>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</si>
  <si>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</si>
  <si>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</si>
  <si>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</si>
  <si>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</si>
  <si>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</si>
  <si>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</si>
  <si>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</si>
  <si>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</si>
  <si>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</si>
  <si>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</si>
  <si>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</si>
  <si>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</si>
  <si>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</si>
  <si>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</si>
  <si>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</si>
  <si>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</si>
  <si>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</si>
  <si>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</si>
  <si>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</si>
  <si>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</si>
  <si>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</si>
  <si>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</si>
  <si>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</si>
  <si>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</si>
  <si>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</si>
  <si>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</si>
  <si>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</si>
  <si>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</si>
  <si>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</si>
  <si>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</si>
  <si>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</si>
  <si>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</si>
  <si>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</si>
  <si>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</si>
  <si>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</si>
  <si>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</si>
  <si>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</si>
  <si>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</si>
  <si>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</si>
  <si>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</si>
  <si>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</si>
  <si>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</si>
  <si>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</si>
  <si>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</si>
  <si>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</si>
  <si>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</si>
  <si>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</si>
  <si>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</si>
  <si>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</si>
  <si>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</si>
  <si>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</si>
  <si>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</si>
  <si>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</si>
  <si>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</si>
  <si>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</si>
  <si>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</si>
  <si>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</si>
  <si>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</si>
  <si>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</si>
  <si>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</si>
  <si>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</si>
  <si>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</si>
  <si>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</si>
  <si>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</si>
  <si>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</si>
  <si>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</si>
  <si>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</si>
  <si>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</si>
  <si>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</si>
  <si>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</si>
  <si>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</si>
  <si>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</si>
  <si>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</si>
  <si>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</si>
  <si>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</si>
  <si>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</si>
  <si>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</si>
  <si>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</si>
  <si>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</si>
  <si>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</si>
  <si>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</si>
  <si>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</si>
  <si>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</si>
  <si>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</si>
  <si>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</si>
  <si>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</si>
  <si>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</si>
  <si>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</si>
  <si>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</si>
  <si>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</si>
  <si>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</si>
  <si>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</si>
  <si>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</si>
  <si>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</si>
  <si>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</si>
  <si>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</si>
  <si>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</si>
  <si>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</si>
  <si>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</si>
  <si>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</si>
  <si>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</si>
  <si>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</si>
  <si>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</si>
  <si>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</si>
  <si>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</si>
  <si>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</si>
  <si>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</si>
  <si>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</si>
  <si>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</si>
  <si>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</si>
  <si>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</si>
  <si>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</si>
  <si>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</si>
  <si>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</si>
  <si>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</si>
  <si>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</si>
  <si>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</si>
  <si>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</si>
  <si>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</si>
  <si>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</si>
  <si>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</si>
  <si>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</si>
  <si>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</si>
  <si>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</si>
  <si>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</si>
  <si>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</si>
  <si>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</si>
  <si>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</si>
  <si>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</si>
  <si>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</si>
  <si>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</si>
  <si>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</si>
  <si>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</si>
  <si>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</si>
  <si>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</si>
  <si>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</si>
  <si>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</si>
  <si>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</si>
  <si>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</si>
  <si>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</si>
  <si>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</si>
  <si>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</si>
  <si>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</si>
  <si>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</si>
  <si>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</si>
  <si>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</si>
  <si>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</si>
  <si>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</si>
  <si>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</si>
  <si>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</si>
  <si>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</si>
  <si>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</si>
  <si>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</si>
  <si>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</si>
  <si>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</si>
  <si>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</si>
  <si>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</si>
  <si>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</si>
  <si>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</si>
  <si>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</si>
  <si>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</si>
  <si>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</si>
  <si>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</si>
  <si>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</si>
  <si>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</si>
  <si>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</si>
  <si>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</si>
  <si>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</si>
  <si>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</si>
  <si>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</si>
  <si>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</si>
  <si>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</si>
  <si>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</si>
  <si>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</si>
  <si>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</si>
  <si>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</si>
  <si>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</si>
  <si>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</si>
  <si>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</si>
  <si>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</si>
  <si>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</si>
  <si>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</si>
  <si>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</si>
  <si>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</si>
  <si>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</si>
  <si>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</si>
  <si>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</si>
  <si>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</si>
  <si>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</si>
  <si>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</si>
  <si>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</si>
  <si>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</si>
  <si>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</si>
  <si>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</si>
  <si>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</si>
  <si>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</si>
  <si>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</si>
  <si>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</si>
  <si>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</si>
  <si>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</si>
  <si>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</si>
  <si>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</si>
  <si>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</si>
  <si>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</si>
  <si>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</si>
  <si>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</si>
  <si>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</si>
  <si>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</si>
  <si>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</si>
  <si>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</si>
  <si>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</si>
  <si>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</si>
  <si>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</si>
  <si>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</si>
  <si>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</si>
  <si>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</si>
  <si>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</si>
  <si>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</si>
  <si>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</si>
  <si>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</si>
  <si>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</si>
  <si>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</si>
  <si>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</si>
  <si>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</si>
  <si>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</si>
  <si>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</si>
  <si>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</si>
  <si>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</si>
  <si>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</si>
  <si>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</si>
  <si>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</si>
  <si>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</si>
  <si>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</si>
  <si>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</si>
  <si>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</si>
  <si>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</si>
  <si>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</si>
  <si>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</si>
  <si>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</si>
  <si>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</si>
  <si>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</si>
  <si>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</si>
  <si>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</si>
  <si>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</si>
  <si>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</si>
  <si>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</si>
  <si>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</si>
  <si>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</si>
  <si>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</si>
  <si>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</si>
  <si>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</si>
  <si>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</si>
  <si>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</si>
  <si>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</si>
  <si>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</si>
  <si>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</si>
  <si>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</si>
  <si>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</si>
  <si>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</si>
  <si>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</si>
  <si>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</si>
  <si>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</si>
  <si>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</si>
  <si>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</si>
  <si>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</si>
  <si>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</si>
  <si>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</si>
  <si>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</si>
  <si>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</si>
  <si>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</si>
  <si>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</si>
  <si>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</si>
  <si>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</si>
  <si>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</si>
  <si>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</si>
  <si>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</si>
  <si>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</si>
  <si>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</si>
  <si>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</si>
  <si>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</si>
  <si>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</si>
  <si>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</si>
  <si>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</si>
  <si>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</si>
  <si>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</si>
  <si>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</si>
  <si>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</si>
  <si>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</si>
  <si>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</si>
  <si>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</si>
  <si>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</si>
  <si>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</si>
  <si>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</si>
  <si>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</si>
  <si>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</si>
  <si>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</si>
  <si>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</si>
  <si>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</si>
  <si>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</si>
  <si>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</si>
  <si>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</si>
  <si>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</si>
  <si>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</si>
  <si>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</si>
  <si>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</si>
  <si>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</si>
  <si>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</si>
  <si>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</si>
  <si>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</si>
  <si>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</si>
  <si>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</si>
  <si>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</si>
  <si>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</si>
  <si>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</si>
  <si>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</si>
  <si>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</si>
  <si>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</si>
  <si>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</si>
  <si>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</si>
  <si>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</si>
  <si>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</si>
  <si>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</si>
  <si>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</si>
  <si>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</si>
  <si>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</si>
  <si>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</si>
  <si>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</si>
  <si>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</si>
  <si>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</si>
  <si>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</si>
  <si>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</si>
  <si>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</si>
  <si>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</si>
  <si>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</si>
  <si>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</si>
  <si>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</si>
  <si>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</si>
  <si>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</si>
  <si>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</si>
  <si>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</si>
  <si>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</si>
  <si>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</si>
  <si>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</si>
  <si>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</si>
  <si>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</si>
  <si>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</si>
  <si>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</si>
  <si>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</si>
  <si>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</si>
  <si>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</si>
  <si>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</si>
  <si>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</si>
  <si>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</si>
  <si>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</si>
  <si>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</si>
  <si>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</si>
  <si>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</si>
  <si>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</si>
  <si>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</si>
  <si>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</si>
  <si>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</si>
  <si>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</si>
  <si>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</si>
  <si>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</si>
  <si>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</si>
  <si>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</si>
  <si>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</si>
  <si>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</si>
  <si>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</si>
  <si>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</si>
  <si>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</si>
  <si>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</si>
  <si>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</si>
  <si>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</si>
  <si>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</si>
  <si>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</si>
  <si>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</si>
  <si>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</si>
  <si>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</si>
  <si>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</si>
  <si>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</si>
  <si>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</si>
  <si>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</si>
  <si>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</si>
  <si>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</si>
  <si>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</si>
  <si>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</si>
  <si>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</si>
  <si>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</si>
  <si>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</si>
  <si>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</si>
  <si>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</si>
  <si>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</si>
  <si>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</si>
  <si>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</si>
  <si>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</si>
  <si>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</si>
  <si>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</si>
  <si>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</si>
  <si>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</si>
  <si>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</si>
  <si>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</si>
  <si>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</si>
  <si>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</si>
  <si>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</si>
  <si>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</si>
  <si>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</si>
  <si>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</si>
  <si>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</si>
  <si>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</si>
  <si>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</si>
  <si>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</si>
  <si>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</si>
  <si>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</si>
  <si>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</si>
  <si>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</si>
  <si>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</si>
  <si>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</si>
  <si>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</si>
  <si>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</si>
  <si>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</si>
  <si>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</si>
  <si>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</si>
  <si>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</si>
  <si>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</si>
  <si>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</si>
  <si>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</si>
  <si>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</si>
  <si>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</si>
  <si>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</si>
  <si>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</si>
  <si>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</si>
  <si>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</si>
  <si>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</si>
  <si>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</si>
  <si>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</si>
  <si>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</si>
  <si>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</si>
  <si>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</si>
  <si>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</si>
  <si>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</si>
  <si>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</si>
  <si>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</si>
  <si>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</si>
  <si>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</si>
  <si>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</si>
  <si>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</si>
  <si>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</si>
  <si>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</si>
  <si>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</si>
  <si>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</si>
  <si>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</si>
  <si>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</si>
  <si>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</si>
  <si>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</si>
  <si>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</si>
  <si>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</si>
  <si>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</si>
  <si>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</si>
  <si>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</si>
  <si>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</si>
  <si>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</si>
  <si>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</si>
  <si>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</si>
  <si>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</si>
  <si>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</si>
  <si>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</si>
  <si>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</si>
  <si>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</si>
  <si>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</si>
  <si>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</si>
  <si>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</si>
  <si>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</si>
  <si>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</si>
  <si>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</si>
  <si>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</si>
  <si>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</si>
  <si>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</si>
  <si>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</si>
  <si>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</si>
  <si>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</si>
  <si>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</si>
  <si>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</si>
  <si>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</si>
  <si>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</si>
  <si>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</si>
  <si>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</si>
  <si>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</si>
  <si>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</si>
  <si>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</si>
  <si>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</si>
  <si>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</si>
  <si>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</si>
  <si>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</si>
  <si>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</si>
  <si>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</si>
  <si>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</si>
  <si>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</si>
  <si>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</si>
  <si>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</si>
  <si>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</si>
  <si>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</si>
  <si>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</si>
  <si>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</si>
  <si>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</si>
  <si>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</si>
  <si>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</si>
  <si>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</si>
  <si>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</si>
  <si>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</si>
  <si>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</si>
  <si>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</si>
  <si>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</si>
  <si>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</si>
  <si>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</si>
  <si>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</si>
  <si>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</si>
  <si>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</si>
  <si>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</si>
  <si>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</si>
  <si>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</si>
  <si>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</si>
  <si>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</si>
  <si>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</si>
  <si>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</si>
  <si>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</si>
  <si>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</si>
  <si>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</si>
  <si>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</si>
  <si>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</si>
  <si>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</si>
  <si>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</si>
  <si>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</si>
  <si>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</si>
  <si>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</si>
  <si>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</si>
  <si>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</si>
  <si>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</si>
  <si>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</si>
  <si>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</si>
  <si>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</si>
  <si>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</si>
  <si>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</si>
  <si>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</si>
  <si>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</si>
  <si>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</si>
  <si>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</si>
  <si>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</si>
  <si>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</si>
  <si>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</si>
  <si>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</si>
  <si>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</si>
  <si>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</si>
  <si>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</si>
  <si>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</si>
  <si>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</si>
  <si>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</si>
  <si>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</si>
  <si>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</si>
  <si>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</si>
  <si>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</si>
  <si>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</si>
  <si>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</si>
  <si>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</si>
  <si>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</si>
  <si>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</si>
  <si>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</si>
  <si>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</si>
  <si>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</si>
  <si>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</si>
  <si>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</si>
  <si>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</si>
  <si>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</si>
  <si>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</si>
  <si>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</si>
  <si>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</si>
  <si>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</si>
  <si>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</si>
  <si>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</si>
  <si>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</si>
  <si>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</si>
  <si>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</si>
  <si>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</si>
  <si>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</si>
  <si>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</si>
  <si>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</si>
  <si>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</si>
  <si>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</si>
  <si>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</si>
  <si>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</si>
  <si>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</si>
  <si>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</si>
  <si>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</si>
  <si>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</si>
  <si>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</si>
  <si>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</si>
  <si>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</si>
  <si>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</si>
  <si>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</si>
  <si>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</si>
  <si>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</si>
  <si>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</si>
  <si>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</si>
  <si>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</si>
  <si>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</si>
  <si>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</si>
  <si>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</si>
  <si>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</si>
  <si>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</si>
  <si>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</si>
  <si>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</si>
  <si>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</si>
  <si>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</si>
  <si>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</si>
  <si>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</si>
  <si>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</si>
  <si>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</si>
  <si>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</si>
  <si>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</si>
  <si>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</si>
  <si>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</si>
  <si>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</si>
  <si>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</si>
  <si>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</si>
  <si>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</si>
  <si>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</si>
  <si>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</si>
  <si>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</si>
  <si>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</si>
  <si>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</si>
  <si>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</si>
  <si>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</si>
  <si>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</si>
  <si>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</si>
  <si>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</si>
  <si>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</si>
  <si>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</si>
  <si>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</si>
  <si>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</si>
  <si>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</si>
  <si>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</si>
  <si>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</si>
  <si>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</si>
  <si>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</si>
  <si>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</si>
  <si>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</si>
  <si>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</si>
  <si>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</si>
  <si>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</si>
  <si>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</si>
  <si>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</si>
  <si>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</si>
  <si>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</si>
  <si>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</si>
  <si>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</si>
  <si>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</si>
  <si>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</si>
  <si>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</si>
  <si>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</si>
  <si>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</si>
  <si>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</si>
  <si>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</si>
  <si>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</si>
  <si>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</si>
  <si>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</si>
  <si>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</si>
  <si>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</si>
  <si>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</si>
  <si>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</si>
  <si>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</si>
  <si>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</si>
  <si>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</si>
  <si>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</si>
  <si>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</si>
  <si>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</si>
  <si>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</si>
  <si>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</si>
  <si>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</si>
  <si>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</si>
  <si>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</si>
  <si>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</si>
  <si>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</si>
  <si>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</si>
  <si>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</si>
  <si>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</si>
  <si>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</si>
  <si>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</si>
  <si>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</si>
  <si>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</si>
  <si>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</si>
  <si>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</si>
  <si>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</si>
  <si>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</si>
  <si>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</si>
  <si>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</si>
  <si>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</si>
  <si>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</si>
  <si>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</si>
  <si>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</si>
  <si>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</si>
  <si>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</si>
  <si>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</si>
  <si>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</si>
  <si>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</si>
  <si>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</si>
  <si>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</si>
  <si>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</si>
  <si>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</si>
  <si>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</si>
  <si>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</si>
  <si>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</si>
  <si>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</si>
  <si>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</si>
  <si>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</si>
  <si>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</si>
  <si>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</si>
  <si>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</si>
  <si>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</si>
  <si>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</si>
  <si>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</si>
  <si>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</si>
  <si>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</si>
  <si>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</si>
  <si>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</si>
  <si>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</si>
  <si>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</si>
  <si>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</si>
  <si>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</si>
  <si>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</si>
  <si>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</si>
  <si>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</si>
  <si>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</si>
  <si>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</si>
  <si>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</si>
  <si>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</si>
  <si>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</si>
  <si>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</si>
  <si>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</si>
  <si>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</si>
  <si>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</si>
  <si>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</si>
  <si>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</si>
  <si>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</si>
  <si>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</si>
  <si>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</si>
  <si>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</si>
  <si>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</si>
  <si>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</si>
  <si>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</si>
  <si>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</si>
  <si>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</si>
  <si>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</si>
  <si>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</si>
  <si>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</si>
  <si>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</si>
  <si>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</si>
  <si>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</si>
  <si>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</si>
  <si>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</si>
  <si>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</si>
  <si>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</si>
  <si>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</si>
  <si>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</si>
  <si>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</si>
  <si>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</si>
  <si>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</si>
  <si>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</si>
  <si>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</si>
  <si>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</si>
  <si>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</si>
  <si>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</si>
  <si>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</si>
  <si>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</si>
  <si>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</si>
  <si>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</si>
  <si>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</si>
  <si>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</si>
  <si>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</si>
  <si>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</si>
  <si>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</si>
  <si>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</si>
  <si>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</si>
  <si>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</si>
  <si>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</si>
  <si>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</si>
  <si>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</si>
  <si>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</si>
  <si>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</si>
  <si>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</si>
  <si>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</si>
  <si>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</si>
  <si>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</si>
  <si>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</si>
  <si>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</si>
  <si>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</si>
  <si>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</si>
  <si>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</si>
  <si>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</si>
  <si>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</si>
  <si>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</si>
  <si>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</si>
  <si>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</si>
  <si>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</si>
  <si>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</si>
  <si>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</si>
  <si>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</si>
  <si>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</si>
  <si>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</si>
  <si>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</si>
  <si>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</si>
  <si>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</si>
  <si>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</si>
  <si>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</si>
  <si>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</si>
  <si>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</si>
  <si>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</si>
  <si>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</si>
  <si>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</si>
  <si>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</si>
  <si>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</si>
  <si>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</si>
  <si>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</si>
  <si>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</si>
  <si>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</si>
  <si>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</si>
  <si>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</si>
  <si>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</si>
  <si>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</si>
  <si>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</si>
  <si>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</si>
  <si>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</si>
  <si>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</si>
  <si>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</si>
  <si>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</si>
  <si>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</si>
  <si>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</si>
  <si>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</si>
  <si>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</si>
  <si>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</si>
  <si>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</si>
  <si>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</si>
  <si>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</si>
  <si>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</si>
  <si>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</si>
  <si>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</si>
  <si>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</si>
  <si>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</si>
  <si>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</si>
  <si>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</si>
  <si>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</si>
  <si>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</si>
  <si>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</si>
  <si>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</si>
  <si>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</si>
  <si>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</si>
  <si>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</si>
  <si>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</si>
  <si>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</si>
  <si>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</si>
  <si>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</si>
  <si>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</si>
  <si>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</si>
  <si>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</si>
  <si>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</si>
  <si>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</si>
  <si>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</si>
  <si>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</si>
  <si>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</si>
  <si>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</si>
  <si>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</si>
  <si>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</si>
  <si>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</si>
  <si>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</si>
  <si>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</si>
  <si>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</si>
  <si>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</si>
  <si>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</si>
  <si>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</si>
  <si>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</si>
  <si>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</si>
  <si>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</si>
  <si>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</si>
  <si>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</si>
  <si>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</si>
  <si>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</si>
  <si>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</si>
  <si>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</si>
  <si>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</si>
  <si>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</si>
  <si>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</si>
  <si>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</si>
  <si>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</si>
  <si>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</si>
  <si>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</si>
  <si>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</si>
  <si>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</si>
  <si>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</si>
  <si>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</si>
  <si>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</si>
  <si>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</si>
  <si>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</si>
  <si>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</si>
  <si>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</si>
  <si>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</si>
  <si>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</si>
  <si>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</si>
  <si>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</si>
  <si>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</si>
  <si>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</si>
  <si>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</si>
  <si>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</si>
  <si>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</si>
  <si>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</si>
  <si>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</si>
  <si>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</si>
  <si>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</si>
  <si>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</si>
  <si>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</si>
  <si>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</si>
  <si>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</si>
  <si>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</si>
  <si>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</si>
  <si>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</si>
  <si>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</si>
  <si>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</si>
  <si>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</si>
  <si>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</si>
  <si>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</si>
  <si>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</si>
  <si>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</si>
  <si>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</si>
  <si>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</si>
  <si>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</si>
  <si>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</si>
  <si>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</si>
  <si>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</si>
  <si>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</si>
  <si>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</si>
  <si>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</si>
  <si>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</si>
  <si>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</si>
  <si>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</si>
  <si>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</si>
  <si>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</si>
  <si>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</si>
  <si>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</si>
  <si>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</si>
  <si>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</si>
  <si>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</si>
  <si>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</si>
  <si>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</si>
  <si>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</si>
  <si>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</si>
  <si>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</si>
  <si>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</si>
  <si>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</si>
  <si>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</si>
  <si>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</si>
  <si>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</si>
  <si>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</si>
  <si>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</si>
  <si>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</si>
  <si>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</si>
  <si>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</si>
  <si>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</si>
  <si>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</si>
  <si>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</si>
  <si>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</si>
  <si>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</si>
  <si>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</si>
  <si>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</si>
  <si>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</si>
  <si>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</si>
  <si>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</si>
  <si>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</si>
  <si>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</si>
  <si>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</si>
  <si>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</si>
  <si>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</si>
  <si>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</si>
  <si>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</si>
  <si>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</si>
  <si>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</si>
  <si>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</si>
  <si>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</si>
  <si>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</si>
  <si>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</si>
  <si>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</si>
  <si>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</si>
  <si>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</si>
  <si>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</si>
  <si>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</si>
  <si>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</si>
  <si>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</si>
  <si>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</si>
  <si>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</si>
  <si>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</si>
  <si>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</si>
  <si>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</si>
  <si>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</si>
  <si>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</si>
  <si>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</si>
  <si>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</si>
  <si>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</si>
  <si>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</si>
  <si>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</si>
  <si>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</si>
  <si>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</si>
  <si>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</si>
  <si>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</si>
  <si>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</si>
  <si>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</si>
  <si>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</si>
  <si>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</si>
  <si>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</si>
  <si>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</si>
  <si>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</si>
  <si>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</si>
  <si>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</si>
  <si>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</si>
  <si>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</si>
  <si>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</si>
  <si>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</si>
  <si>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</si>
  <si>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</si>
  <si>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</si>
  <si>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</si>
  <si>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</si>
  <si>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</si>
  <si>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</si>
  <si>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</si>
  <si>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</si>
  <si>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</si>
  <si>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</si>
  <si>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</si>
  <si>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</si>
  <si>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</si>
  <si>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</si>
  <si>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</si>
  <si>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</si>
  <si>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</si>
  <si>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</si>
  <si>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</si>
  <si>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</si>
  <si>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</si>
  <si>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</si>
  <si>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</si>
  <si>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</si>
  <si>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</si>
  <si>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</si>
  <si>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</si>
  <si>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</si>
  <si>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</si>
  <si>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</si>
  <si>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</si>
  <si>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</si>
  <si>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</si>
  <si>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</si>
  <si>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</si>
  <si>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</si>
  <si>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</si>
  <si>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</si>
  <si>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</si>
  <si>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</si>
  <si>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</si>
  <si>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</si>
  <si>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</si>
  <si>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</si>
  <si>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</si>
  <si>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</si>
  <si>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</si>
  <si>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</si>
  <si>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</si>
  <si>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</si>
  <si>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</si>
  <si>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</si>
  <si>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</si>
  <si>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</si>
  <si>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</si>
  <si>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</si>
  <si>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</si>
  <si>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</si>
  <si>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</si>
  <si>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</si>
  <si>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</si>
  <si>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</si>
  <si>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</si>
  <si>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</si>
  <si>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</si>
  <si>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</si>
  <si>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</si>
  <si>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</si>
  <si>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</si>
  <si>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</si>
  <si>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</si>
  <si>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</si>
  <si>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</si>
  <si>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</si>
  <si>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</si>
  <si>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</si>
  <si>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</si>
  <si>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</si>
  <si>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</si>
  <si>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</si>
  <si>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</si>
  <si>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</si>
  <si>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</si>
  <si>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</si>
  <si>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</si>
  <si>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</si>
  <si>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</si>
  <si>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</si>
  <si>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</si>
  <si>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</si>
  <si>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</si>
  <si>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</si>
  <si>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</si>
  <si>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</si>
  <si>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</si>
  <si>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</si>
  <si>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</si>
  <si>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</si>
  <si>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</si>
  <si>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</si>
  <si>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</si>
  <si>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</si>
  <si>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</si>
  <si>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</si>
  <si>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</si>
  <si>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</si>
  <si>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</si>
  <si>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</si>
  <si>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</si>
  <si>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</si>
  <si>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</si>
  <si>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</si>
  <si>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</si>
  <si>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</si>
  <si>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</si>
  <si>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</si>
  <si>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</si>
  <si>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</si>
  <si>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</si>
  <si>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</si>
  <si>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</si>
  <si>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</si>
  <si>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</si>
  <si>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</si>
  <si>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</si>
  <si>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</si>
  <si>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</si>
  <si>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</si>
  <si>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</si>
  <si>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</si>
  <si>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</si>
  <si>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</si>
  <si>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</si>
  <si>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</si>
  <si>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</si>
  <si>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</si>
  <si>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</si>
  <si>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</si>
  <si>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</si>
  <si>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</si>
  <si>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</si>
  <si>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</si>
  <si>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</si>
  <si>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</si>
  <si>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</si>
  <si>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</si>
  <si>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</si>
  <si>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</si>
  <si>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</si>
  <si>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</si>
  <si>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</si>
  <si>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</si>
  <si>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</si>
  <si>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</si>
  <si>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</si>
  <si>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</si>
  <si>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</si>
  <si>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</si>
  <si>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</si>
  <si>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</si>
  <si>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</si>
  <si>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</si>
  <si>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</si>
  <si>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</si>
  <si>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</si>
  <si>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</si>
  <si>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</si>
  <si>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</si>
  <si>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</si>
  <si>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</si>
  <si>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</si>
  <si>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</si>
  <si>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</si>
  <si>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</si>
  <si>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</si>
  <si>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</si>
  <si>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</si>
  <si>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</si>
  <si>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</si>
  <si>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</si>
  <si>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</si>
  <si>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</si>
  <si>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</si>
  <si>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</si>
  <si>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</si>
  <si>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</si>
  <si>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</si>
  <si>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</si>
  <si>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</si>
  <si>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</si>
  <si>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</si>
  <si>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</si>
  <si>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</si>
  <si>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</si>
  <si>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</si>
  <si>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</si>
  <si>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</si>
  <si>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</si>
  <si>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</si>
  <si>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</si>
  <si>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</si>
  <si>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</si>
  <si>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</si>
  <si>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</si>
  <si>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</si>
  <si>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</si>
  <si>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</si>
  <si>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</si>
  <si>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</si>
  <si>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</si>
  <si>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</si>
  <si>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</si>
  <si>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</si>
  <si>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</si>
  <si>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</si>
  <si>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</si>
  <si>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</si>
  <si>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</si>
  <si>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</si>
  <si>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</si>
  <si>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</si>
  <si>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</si>
  <si>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</si>
  <si>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</si>
  <si>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</si>
  <si>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</si>
  <si>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</si>
  <si>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</si>
  <si>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</si>
  <si>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</si>
  <si>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</si>
  <si>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</si>
  <si>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</si>
  <si>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</si>
  <si>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</si>
  <si>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</si>
  <si>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</si>
  <si>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</si>
  <si>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</si>
  <si>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</si>
  <si>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</si>
  <si>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</si>
  <si>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</si>
  <si>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</si>
  <si>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</si>
  <si>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</si>
  <si>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</si>
  <si>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</si>
  <si>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</si>
  <si>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</si>
  <si>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</si>
  <si>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</si>
  <si>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</si>
  <si>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</si>
  <si>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</si>
  <si>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</si>
  <si>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</si>
  <si>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</si>
  <si>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</si>
  <si>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</si>
  <si>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</si>
  <si>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</si>
  <si>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</si>
  <si>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</si>
  <si>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</si>
  <si>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</si>
  <si>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</si>
  <si>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</si>
  <si>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</si>
  <si>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</si>
  <si>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</si>
  <si>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</si>
  <si>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</si>
  <si>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</si>
  <si>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</si>
  <si>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</si>
  <si>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</si>
  <si>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</si>
  <si>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</si>
  <si>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</si>
  <si>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</si>
  <si>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</si>
  <si>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</si>
  <si>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</si>
  <si>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</si>
  <si>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</si>
  <si>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</si>
  <si>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</si>
  <si>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</si>
  <si>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</si>
  <si>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</si>
  <si>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</si>
  <si>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</si>
  <si>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</si>
  <si>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</si>
  <si>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</si>
  <si>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</si>
  <si>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</si>
  <si>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</si>
  <si>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</si>
  <si>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</si>
  <si>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</si>
  <si>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</si>
  <si>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</si>
  <si>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</si>
  <si>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</si>
  <si>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</si>
  <si>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</si>
  <si>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</si>
  <si>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</si>
  <si>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</si>
  <si>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</si>
  <si>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</si>
  <si>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</si>
  <si>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</si>
  <si>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</si>
  <si>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</si>
  <si>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</si>
  <si>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</si>
  <si>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</si>
  <si>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</si>
  <si>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</si>
  <si>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</si>
  <si>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</si>
  <si>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</si>
  <si>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</si>
  <si>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</si>
  <si>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</si>
  <si>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</si>
  <si>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</si>
  <si>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</si>
  <si>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</si>
  <si>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</si>
  <si>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</si>
  <si>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</si>
  <si>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</si>
  <si>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</si>
  <si>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</si>
  <si>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</si>
  <si>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</si>
  <si>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</si>
  <si>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</si>
  <si>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</si>
  <si>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</si>
  <si>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</si>
  <si>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</si>
  <si>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</si>
  <si>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</si>
  <si>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</si>
  <si>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</si>
  <si>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</si>
  <si>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</si>
  <si>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</si>
  <si>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</si>
  <si>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</si>
  <si>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</si>
  <si>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</si>
  <si>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</si>
  <si>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</si>
  <si>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</si>
  <si>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</si>
  <si>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</si>
  <si>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</si>
  <si>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</si>
  <si>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</si>
  <si>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</si>
  <si>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</si>
  <si>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</si>
  <si>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</si>
  <si>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</si>
  <si>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</si>
  <si>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</si>
  <si>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</si>
  <si>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</si>
  <si>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</si>
  <si>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</si>
  <si>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</si>
  <si>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</si>
  <si>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</si>
  <si>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</si>
  <si>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</si>
  <si>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</si>
  <si>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</si>
  <si>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</si>
  <si>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</si>
  <si>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</si>
  <si>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</si>
  <si>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</si>
  <si>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</si>
  <si>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</si>
  <si>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</si>
  <si>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</si>
  <si>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</si>
  <si>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</si>
  <si>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</si>
  <si>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</si>
  <si>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</si>
  <si>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</si>
  <si>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</si>
  <si>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</si>
  <si>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</si>
  <si>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</si>
  <si>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</si>
  <si>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</si>
  <si>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</si>
  <si>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</si>
  <si>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</si>
  <si>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</si>
  <si>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</si>
  <si>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</si>
  <si>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</si>
  <si>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</si>
  <si>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</si>
  <si>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</si>
  <si>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</si>
  <si>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</si>
  <si>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</si>
  <si>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</si>
  <si>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</si>
  <si>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</si>
  <si>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</si>
  <si>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</si>
  <si>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</si>
  <si>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</si>
  <si>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</si>
  <si>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</si>
  <si>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</si>
  <si>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</si>
  <si>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</si>
  <si>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</si>
  <si>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</si>
  <si>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</si>
  <si>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</si>
  <si>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</si>
  <si>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</si>
  <si>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</si>
  <si>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</si>
  <si>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</si>
  <si>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</si>
  <si>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</si>
  <si>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</si>
  <si>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</si>
  <si>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</si>
  <si>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</si>
  <si>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</si>
  <si>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</si>
  <si>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</si>
  <si>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</si>
  <si>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</si>
  <si>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</si>
  <si>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</si>
  <si>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</si>
  <si>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</si>
  <si>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</si>
  <si>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</si>
  <si>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</si>
  <si>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</si>
  <si>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</si>
  <si>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</si>
  <si>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</si>
  <si>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</si>
  <si>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</si>
  <si>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</si>
  <si>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</si>
  <si>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</si>
  <si>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</si>
  <si>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</si>
  <si>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</si>
  <si>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</si>
  <si>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</si>
  <si>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</si>
  <si>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</si>
  <si>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</si>
  <si>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</si>
  <si>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</si>
  <si>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</si>
  <si>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</si>
  <si>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</si>
  <si>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</si>
  <si>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</si>
  <si>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</si>
  <si>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</si>
  <si>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</si>
  <si>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</si>
  <si>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</si>
  <si>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</si>
  <si>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</si>
  <si>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</si>
  <si>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</si>
  <si>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</si>
  <si>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</si>
  <si>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</si>
  <si>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</si>
  <si>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</si>
  <si>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</si>
  <si>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</si>
  <si>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</si>
  <si>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</si>
  <si>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</si>
  <si>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</si>
  <si>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</si>
  <si>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</si>
  <si>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</si>
  <si>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</si>
  <si>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</si>
  <si>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</si>
  <si>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</si>
  <si>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</si>
  <si>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</si>
  <si>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</si>
  <si>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</si>
  <si>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</si>
  <si>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</si>
  <si>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</si>
  <si>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</si>
  <si>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</si>
  <si>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</si>
  <si>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</si>
  <si>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</si>
  <si>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</si>
  <si>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</si>
  <si>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</si>
  <si>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</si>
  <si>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</si>
  <si>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</si>
  <si>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</si>
  <si>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</si>
  <si>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</si>
  <si>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</si>
  <si>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</si>
  <si>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</si>
  <si>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</si>
  <si>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</si>
  <si>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</si>
  <si>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</si>
  <si>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</si>
  <si>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</si>
  <si>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</si>
  <si>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</si>
  <si>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</si>
  <si>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</si>
  <si>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</si>
  <si>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</si>
  <si>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</si>
  <si>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</si>
  <si>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</si>
  <si>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</si>
  <si>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</si>
  <si>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</si>
  <si>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</si>
  <si>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</si>
  <si>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</si>
  <si>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</si>
  <si>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</si>
  <si>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</si>
  <si>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</si>
  <si>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</si>
  <si>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</si>
  <si>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</si>
  <si>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</si>
  <si>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</si>
  <si>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</si>
  <si>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</si>
  <si>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</si>
  <si>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</si>
  <si>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</si>
  <si>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</si>
  <si>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</si>
  <si>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</si>
  <si>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</si>
  <si>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</si>
  <si>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</si>
  <si>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</si>
  <si>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</si>
  <si>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</si>
  <si>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</si>
  <si>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</si>
  <si>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</si>
  <si>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</si>
  <si>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</si>
  <si>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</si>
  <si>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</si>
  <si>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</si>
  <si>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</si>
  <si>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</si>
  <si>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</si>
  <si>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</si>
  <si>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</si>
  <si>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</si>
  <si>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</si>
  <si>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</si>
  <si>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</si>
  <si>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</si>
  <si>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</si>
  <si>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</si>
  <si>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</si>
  <si>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</si>
  <si>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</si>
  <si>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</si>
  <si>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</si>
  <si>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</si>
  <si>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</si>
  <si>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</si>
  <si>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</si>
  <si>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</si>
  <si>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</si>
  <si>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</si>
  <si>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</si>
  <si>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</si>
  <si>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</si>
  <si>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</si>
  <si>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</si>
  <si>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</si>
  <si>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</si>
  <si>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</si>
  <si>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</si>
  <si>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</si>
  <si>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</si>
  <si>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</si>
  <si>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</si>
  <si>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</si>
  <si>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</si>
  <si>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</si>
  <si>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</si>
  <si>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</si>
  <si>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</si>
  <si>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</si>
  <si>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</si>
  <si>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</si>
  <si>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</si>
  <si>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</si>
  <si>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</si>
  <si>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</si>
  <si>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</si>
  <si>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</si>
  <si>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</si>
  <si>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</si>
  <si>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</si>
  <si>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</si>
  <si>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</si>
  <si>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</si>
  <si>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</si>
  <si>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</si>
  <si>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</si>
  <si>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</si>
  <si>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</si>
  <si>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</si>
  <si>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</si>
  <si>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</si>
  <si>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</si>
  <si>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</si>
  <si>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</si>
  <si>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</si>
  <si>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</si>
  <si>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</si>
  <si>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</si>
  <si>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</si>
  <si>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</si>
  <si>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</si>
  <si>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</si>
  <si>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</si>
  <si>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</si>
  <si>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</si>
  <si>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</si>
  <si>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</si>
  <si>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</si>
  <si>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</si>
  <si>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</si>
  <si>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</si>
  <si>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</si>
  <si>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</si>
  <si>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</si>
  <si>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</si>
  <si>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</si>
  <si>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</si>
  <si>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</si>
  <si>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</si>
  <si>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</si>
  <si>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</si>
  <si>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</si>
  <si>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</si>
  <si>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</si>
  <si>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</si>
  <si>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</si>
  <si>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</si>
  <si>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</si>
  <si>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</si>
  <si>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</si>
  <si>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</si>
  <si>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</si>
  <si>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</si>
  <si>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</si>
  <si>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</si>
  <si>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</si>
  <si>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</si>
  <si>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</si>
  <si>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</si>
  <si>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</si>
  <si>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</si>
  <si>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</si>
  <si>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</si>
  <si>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</si>
  <si>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</si>
  <si>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</si>
  <si>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</si>
  <si>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</si>
  <si>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</si>
  <si>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</si>
  <si>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</si>
  <si>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</si>
  <si>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</si>
  <si>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</si>
  <si>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</si>
  <si>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</si>
  <si>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</si>
  <si>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</si>
  <si>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</si>
  <si>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</si>
  <si>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</si>
  <si>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</si>
  <si>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</si>
  <si>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</si>
  <si>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</si>
  <si>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</si>
  <si>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</si>
  <si>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</si>
  <si>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</si>
  <si>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</si>
  <si>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</si>
  <si>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</si>
  <si>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</si>
  <si>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</si>
  <si>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</si>
  <si>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</si>
  <si>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</si>
  <si>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</si>
  <si>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</si>
  <si>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</si>
  <si>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</si>
  <si>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</si>
  <si>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</si>
  <si>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</si>
  <si>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</si>
  <si>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</si>
  <si>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</si>
  <si>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</si>
  <si>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</si>
  <si>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</si>
  <si>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</si>
  <si>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</si>
  <si>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</si>
  <si>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</si>
  <si>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</si>
  <si>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</si>
  <si>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</si>
  <si>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</si>
  <si>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</si>
  <si>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</si>
  <si>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</si>
  <si>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</si>
  <si>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</si>
  <si>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</si>
  <si>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</si>
  <si>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</si>
  <si>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</si>
  <si>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</si>
  <si>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</si>
  <si>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</si>
  <si>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</si>
  <si>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</si>
  <si>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</si>
  <si>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</si>
  <si>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</si>
  <si>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</si>
  <si>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</si>
  <si>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</si>
  <si>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</si>
  <si>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</si>
  <si>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</si>
  <si>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</si>
  <si>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</si>
  <si>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</si>
  <si>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</si>
  <si>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</si>
  <si>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</si>
  <si>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</si>
  <si>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</si>
  <si>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</si>
  <si>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</si>
  <si>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</si>
  <si>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</si>
  <si>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</si>
  <si>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</si>
  <si>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</si>
  <si>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</si>
  <si>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</si>
  <si>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</si>
  <si>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</si>
  <si>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</si>
  <si>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</si>
  <si>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</si>
  <si>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</si>
  <si>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</si>
  <si>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</si>
  <si>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</si>
  <si>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</si>
  <si>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</si>
  <si>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</si>
  <si>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</si>
  <si>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</si>
  <si>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</si>
  <si>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</si>
  <si>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</si>
  <si>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</si>
  <si>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</si>
  <si>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</si>
  <si>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</si>
  <si>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</si>
  <si>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</si>
  <si>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</si>
  <si>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</si>
  <si>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</si>
  <si>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</si>
  <si>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</si>
  <si>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</si>
  <si>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</si>
  <si>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</si>
  <si>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</si>
  <si>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</si>
  <si>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</si>
  <si>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</si>
  <si>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</si>
  <si>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</si>
  <si>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</si>
  <si>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</si>
  <si>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</si>
  <si>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</si>
  <si>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</si>
  <si>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</si>
  <si>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</si>
  <si>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</si>
  <si>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</si>
  <si>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</si>
  <si>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</si>
  <si>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</si>
  <si>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</si>
  <si>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</si>
  <si>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</si>
  <si>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</si>
  <si>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</si>
  <si>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</si>
  <si>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</si>
  <si>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</si>
  <si>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</si>
  <si>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</si>
  <si>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</si>
  <si>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</si>
  <si>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</si>
  <si>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</si>
  <si>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</si>
  <si>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</si>
  <si>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</si>
  <si>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</si>
  <si>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</si>
  <si>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</si>
  <si>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</si>
  <si>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</si>
  <si>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</si>
  <si>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</si>
  <si>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</si>
  <si>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</si>
  <si>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</si>
  <si>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</si>
  <si>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</si>
  <si>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</si>
  <si>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</si>
  <si>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</si>
  <si>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</si>
  <si>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</si>
  <si>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</si>
  <si>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</si>
  <si>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</si>
  <si>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</si>
  <si>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</si>
  <si>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</si>
  <si>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</si>
  <si>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</si>
  <si>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</si>
  <si>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</si>
  <si>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</si>
  <si>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</si>
  <si>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</si>
  <si>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</si>
  <si>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</si>
  <si>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</si>
  <si>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</si>
  <si>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</si>
  <si>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</si>
  <si>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</si>
  <si>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</si>
  <si>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</si>
  <si>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</si>
  <si>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</si>
  <si>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</si>
  <si>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</si>
  <si>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</si>
  <si>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</si>
  <si>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</si>
  <si>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</si>
  <si>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</si>
  <si>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</si>
  <si>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</si>
  <si>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</si>
  <si>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</si>
  <si>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</si>
  <si>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</si>
  <si>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</si>
  <si>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</si>
  <si>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</si>
  <si>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</si>
  <si>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</si>
  <si>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</si>
  <si>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</si>
  <si>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</si>
  <si>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</si>
  <si>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</si>
  <si>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</si>
  <si>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</si>
  <si>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</si>
  <si>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</si>
  <si>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</si>
  <si>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</si>
  <si>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</si>
  <si>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</si>
  <si>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</si>
  <si>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</si>
  <si>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</si>
  <si>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</si>
  <si>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</si>
  <si>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</si>
  <si>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</si>
  <si>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</si>
  <si>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</si>
  <si>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</si>
  <si>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</si>
  <si>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</si>
  <si>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</si>
  <si>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</si>
  <si>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</si>
  <si>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</si>
  <si>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</si>
  <si>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</si>
  <si>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</si>
  <si>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</si>
  <si>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</si>
  <si>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</si>
  <si>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</si>
  <si>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</si>
  <si>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</si>
  <si>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</si>
  <si>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</si>
  <si>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</si>
  <si>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</si>
  <si>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</si>
  <si>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</si>
  <si>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</si>
  <si>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</si>
  <si>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</si>
  <si>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</si>
  <si>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</si>
  <si>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</si>
  <si>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</si>
  <si>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</si>
  <si>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</si>
  <si>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</si>
  <si>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</si>
  <si>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</si>
  <si>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</si>
  <si>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</si>
  <si>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</si>
  <si>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</si>
  <si>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</si>
  <si>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</si>
  <si>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</si>
  <si>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</si>
  <si>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</si>
  <si>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</si>
  <si>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</si>
  <si>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</si>
  <si>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</si>
  <si>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</si>
  <si>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</si>
  <si>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</si>
  <si>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</si>
  <si>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</si>
  <si>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</si>
  <si>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</si>
  <si>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</si>
  <si>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</si>
  <si>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</si>
  <si>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</si>
  <si>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</si>
  <si>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</si>
  <si>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</si>
  <si>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</si>
  <si>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</si>
  <si>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</si>
  <si>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</si>
  <si>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</si>
  <si>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</si>
  <si>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</si>
  <si>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</si>
  <si>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</si>
  <si>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</si>
  <si>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</si>
  <si>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</si>
  <si>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</si>
  <si>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</si>
  <si>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</si>
  <si>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</si>
  <si>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</si>
  <si>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</si>
  <si>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</si>
  <si>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</si>
  <si>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</si>
  <si>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</si>
  <si>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</si>
  <si>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</si>
  <si>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</si>
  <si>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</si>
  <si>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</si>
  <si>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</si>
  <si>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</si>
  <si>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</si>
  <si>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</si>
  <si>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</si>
  <si>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</si>
  <si>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</si>
  <si>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</si>
  <si>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</si>
  <si>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</si>
  <si>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</si>
  <si>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</si>
  <si>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</si>
  <si>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</si>
  <si>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</si>
  <si>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</si>
  <si>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</si>
  <si>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</si>
  <si>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</si>
  <si>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</si>
  <si>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</si>
  <si>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</si>
  <si>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</si>
  <si>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</si>
  <si>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</si>
  <si>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</si>
  <si>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</si>
  <si>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</si>
  <si>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</si>
  <si>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</si>
  <si>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</si>
  <si>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</si>
  <si>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</si>
  <si>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</si>
  <si>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</si>
  <si>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</si>
  <si>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</si>
  <si>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</si>
  <si>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</si>
  <si>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</si>
  <si>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</si>
  <si>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</si>
  <si>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</si>
  <si>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</si>
  <si>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</si>
  <si>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</si>
  <si>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</si>
  <si>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</si>
  <si>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</si>
  <si>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</si>
  <si>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</si>
  <si>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</si>
  <si>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</si>
  <si>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</si>
  <si>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</si>
  <si>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</si>
  <si>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</si>
  <si>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</si>
  <si>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</si>
  <si>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</si>
  <si>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</si>
  <si>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</si>
  <si>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</si>
  <si>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</si>
  <si>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</si>
  <si>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</si>
  <si>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</si>
  <si>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</si>
  <si>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</si>
  <si>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</si>
  <si>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</si>
  <si>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</si>
  <si>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</si>
  <si>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</si>
  <si>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</si>
  <si>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</si>
  <si>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</si>
  <si>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</si>
  <si>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</si>
  <si>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</si>
  <si>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</si>
  <si>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</si>
  <si>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</si>
  <si>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</si>
  <si>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</si>
  <si>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</si>
  <si>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</si>
  <si>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</si>
  <si>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</si>
  <si>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</si>
  <si>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</si>
  <si>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</si>
  <si>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</si>
  <si>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</si>
  <si>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</si>
  <si>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</si>
  <si>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</si>
  <si>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</si>
  <si>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</si>
  <si>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</si>
  <si>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</si>
  <si>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</si>
  <si>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</si>
  <si>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</si>
  <si>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</si>
  <si>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</si>
  <si>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</si>
  <si>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</si>
  <si>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</si>
  <si>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</si>
  <si>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</si>
  <si>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</si>
  <si>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</si>
  <si>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</si>
  <si>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</si>
  <si>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</si>
  <si>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</si>
  <si>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</si>
  <si>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</si>
  <si>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</si>
  <si>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</si>
  <si>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</si>
  <si>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</si>
  <si>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</si>
  <si>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</si>
  <si>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</si>
  <si>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</si>
  <si>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</si>
  <si>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</si>
  <si>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</si>
  <si>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</si>
  <si>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</si>
  <si>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</si>
  <si>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</si>
  <si>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</si>
  <si>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</si>
  <si>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</si>
  <si>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</si>
  <si>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</si>
  <si>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</si>
  <si>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</si>
  <si>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</si>
  <si>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</si>
  <si>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</si>
  <si>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</si>
  <si>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</si>
  <si>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</si>
  <si>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</si>
  <si>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</si>
  <si>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</si>
  <si>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</si>
  <si>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</si>
  <si>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</si>
  <si>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</si>
  <si>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</si>
  <si>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</si>
  <si>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</si>
  <si>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</si>
  <si>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</si>
  <si>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</si>
  <si>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</si>
  <si>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</si>
  <si>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</si>
  <si>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</si>
  <si>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</si>
  <si>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</si>
  <si>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</si>
  <si>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</si>
  <si>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</si>
  <si>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</si>
  <si>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</si>
  <si>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</si>
  <si>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</si>
  <si>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</si>
  <si>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</si>
  <si>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</si>
  <si>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</si>
  <si>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</si>
  <si>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</si>
  <si>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</si>
  <si>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</si>
  <si>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</si>
  <si>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</si>
  <si>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</si>
  <si>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</si>
  <si>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</si>
  <si>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</si>
  <si>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</si>
  <si>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</si>
  <si>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</si>
  <si>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</si>
  <si>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</si>
  <si>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</si>
  <si>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</si>
  <si>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</si>
  <si>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</si>
  <si>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</si>
  <si>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</si>
  <si>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</si>
  <si>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</si>
  <si>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</si>
  <si>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</si>
  <si>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</si>
  <si>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</si>
  <si>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</si>
  <si>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</si>
  <si>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</si>
  <si>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</si>
  <si>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</si>
  <si>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</si>
  <si>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</si>
  <si>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</si>
  <si>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</si>
  <si>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</si>
  <si>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</si>
  <si>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</si>
  <si>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</si>
  <si>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</si>
  <si>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</si>
  <si>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</si>
  <si>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</si>
  <si>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</si>
  <si>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</si>
  <si>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</si>
  <si>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</si>
  <si>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</si>
  <si>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</si>
  <si>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</si>
  <si>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</si>
  <si>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</si>
  <si>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</si>
  <si>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</si>
  <si>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</si>
  <si>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</si>
  <si>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</si>
  <si>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</si>
  <si>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</si>
  <si>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</si>
  <si>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</si>
  <si>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</si>
  <si>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</si>
  <si>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</si>
  <si>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</si>
  <si>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</si>
  <si>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</si>
  <si>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</si>
  <si>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</si>
  <si>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</si>
  <si>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</si>
  <si>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</si>
  <si>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</si>
  <si>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</si>
  <si>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</si>
  <si>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</si>
  <si>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</si>
  <si>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</si>
  <si>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</si>
  <si>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</si>
  <si>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</si>
  <si>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</si>
  <si>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</si>
  <si>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</si>
  <si>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</si>
  <si>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</si>
  <si>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</si>
  <si>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</si>
  <si>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</si>
  <si>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</si>
  <si>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</si>
  <si>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</si>
  <si>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</si>
  <si>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</si>
  <si>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</si>
  <si>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</si>
  <si>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</si>
  <si>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</si>
  <si>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</si>
  <si>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</si>
  <si>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</si>
  <si>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</si>
  <si>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</si>
  <si>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</si>
  <si>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</si>
  <si>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</si>
  <si>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</si>
  <si>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</si>
  <si>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</si>
  <si>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</si>
  <si>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</si>
  <si>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</si>
  <si>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</si>
  <si>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</si>
  <si>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</si>
  <si>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</si>
  <si>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</si>
  <si>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</si>
  <si>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</si>
  <si>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</si>
  <si>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</si>
  <si>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</si>
  <si>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</si>
  <si>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</si>
  <si>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</si>
  <si>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</si>
  <si>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</si>
  <si>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</si>
  <si>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</si>
  <si>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</si>
  <si>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</si>
  <si>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</si>
  <si>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</si>
  <si>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</si>
  <si>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</si>
  <si>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</si>
  <si>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</si>
  <si>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</si>
  <si>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</si>
  <si>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</si>
  <si>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</si>
  <si>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</si>
  <si>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</si>
  <si>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</si>
  <si>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</si>
  <si>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</si>
  <si>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</si>
  <si>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</si>
  <si>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</si>
  <si>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</si>
  <si>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</si>
  <si>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</si>
  <si>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</si>
  <si>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</si>
  <si>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</si>
  <si>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</si>
  <si>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</si>
  <si>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</si>
  <si>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</si>
  <si>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</si>
  <si>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</si>
  <si>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</si>
  <si>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</si>
  <si>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</si>
  <si>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</si>
  <si>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</si>
  <si>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</si>
  <si>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</si>
  <si>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</si>
  <si>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</si>
  <si>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</si>
  <si>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</si>
  <si>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</si>
  <si>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</si>
  <si>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</si>
  <si>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</si>
  <si>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</si>
  <si>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</si>
  <si>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</si>
  <si>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</si>
  <si>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</si>
  <si>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</si>
  <si>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</si>
  <si>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</si>
  <si>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</si>
  <si>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</si>
  <si>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</si>
  <si>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</si>
  <si>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</si>
  <si>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</si>
  <si>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</si>
  <si>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</si>
  <si>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</si>
  <si>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</si>
  <si>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</si>
  <si>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</si>
  <si>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</si>
  <si>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</si>
  <si>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</si>
  <si>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</si>
  <si>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</si>
  <si>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</si>
  <si>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</si>
  <si>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</si>
  <si>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</si>
  <si>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</si>
  <si>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</si>
  <si>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</si>
  <si>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</si>
  <si>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</si>
  <si>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</si>
  <si>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</si>
  <si>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</si>
  <si>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</si>
  <si>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</si>
  <si>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</si>
  <si>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</si>
  <si>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</si>
  <si>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</si>
  <si>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</si>
  <si>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</si>
  <si>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</si>
  <si>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</si>
  <si>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</si>
  <si>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</si>
  <si>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</si>
  <si>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</si>
  <si>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</si>
  <si>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</si>
  <si>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</si>
  <si>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</si>
  <si>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</si>
  <si>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</si>
  <si>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</si>
  <si>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</si>
  <si>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</si>
  <si>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</si>
  <si>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</si>
  <si>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</si>
  <si>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</si>
  <si>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</si>
  <si>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</si>
  <si>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</si>
  <si>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</si>
  <si>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</si>
  <si>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</si>
  <si>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</si>
  <si>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</si>
  <si>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</si>
  <si>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</si>
  <si>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</si>
  <si>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</si>
  <si>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</si>
  <si>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</si>
  <si>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</si>
  <si>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</si>
  <si>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</si>
  <si>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</si>
  <si>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</si>
  <si>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</si>
  <si>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</si>
  <si>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</si>
  <si>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</si>
  <si>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</si>
  <si>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</si>
  <si>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</si>
  <si>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</si>
  <si>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</si>
  <si>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</si>
  <si>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</si>
  <si>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</si>
  <si>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</si>
  <si>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</si>
  <si>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</si>
  <si>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</si>
  <si>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</si>
  <si>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</si>
  <si>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</si>
  <si>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</si>
  <si>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</si>
  <si>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</si>
  <si>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</si>
  <si>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</si>
  <si>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</si>
  <si>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</si>
  <si>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</si>
  <si>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</si>
  <si>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</si>
  <si>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</si>
  <si>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</si>
  <si>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</si>
  <si>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</si>
  <si>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</si>
  <si>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</si>
  <si>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</si>
  <si>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</si>
  <si>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</si>
  <si>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</si>
  <si>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</si>
  <si>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</si>
  <si>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</si>
  <si>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</si>
  <si>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</si>
  <si>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</si>
  <si>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</si>
  <si>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</si>
  <si>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</si>
  <si>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</si>
  <si>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</si>
  <si>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</si>
  <si>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</si>
  <si>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</si>
  <si>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</si>
  <si>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</si>
  <si>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</si>
  <si>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</si>
  <si>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</si>
  <si>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</si>
  <si>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</si>
  <si>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</si>
  <si>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</si>
  <si>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</si>
  <si>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</si>
  <si>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</si>
  <si>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</si>
  <si>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</si>
  <si>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</si>
  <si>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</si>
  <si>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</si>
  <si>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</si>
  <si>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</si>
  <si>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</si>
  <si>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</si>
  <si>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</si>
  <si>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</si>
  <si>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</si>
  <si>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</si>
  <si>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</si>
  <si>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</si>
  <si>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</si>
  <si>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</si>
  <si>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</si>
  <si>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</si>
  <si>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</si>
  <si>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</si>
  <si>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</si>
  <si>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</si>
  <si>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</si>
  <si>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</si>
  <si>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</si>
  <si>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</si>
  <si>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</si>
  <si>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</si>
  <si>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</si>
  <si>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</si>
  <si>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</si>
  <si>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</si>
  <si>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</si>
  <si>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</si>
  <si>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</si>
  <si>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</si>
  <si>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</si>
  <si>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</si>
  <si>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</si>
  <si>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</si>
  <si>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</si>
  <si>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</si>
  <si>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</si>
  <si>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</si>
  <si>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</si>
  <si>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</si>
  <si>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</si>
  <si>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</si>
  <si>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</si>
  <si>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</si>
  <si>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</si>
  <si>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</si>
  <si>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</si>
  <si>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</si>
  <si>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</si>
  <si>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</si>
  <si>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</si>
  <si>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</si>
  <si>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</si>
  <si>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</si>
  <si>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</si>
  <si>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</si>
  <si>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</si>
  <si>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</si>
  <si>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</si>
  <si>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</si>
  <si>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</si>
  <si>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</si>
  <si>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</si>
  <si>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</si>
  <si>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</si>
  <si>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</si>
  <si>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</si>
  <si>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</si>
  <si>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</si>
  <si>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</si>
  <si>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</si>
  <si>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</si>
  <si>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</si>
  <si>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</si>
  <si>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</si>
  <si>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</si>
  <si>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</si>
  <si>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</si>
  <si>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</si>
  <si>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</si>
  <si>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</si>
  <si>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</si>
  <si>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</si>
  <si>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</si>
  <si>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</si>
  <si>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</si>
  <si>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</si>
  <si>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</si>
  <si>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</si>
  <si>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</si>
  <si>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</si>
  <si>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</si>
  <si>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</si>
  <si>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</si>
  <si>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</si>
  <si>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</si>
  <si>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</si>
  <si>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</si>
  <si>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</si>
  <si>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</si>
  <si>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</si>
  <si>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</si>
  <si>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</si>
  <si>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</si>
  <si>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</si>
  <si>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</si>
  <si>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</si>
  <si>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</si>
  <si>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</si>
  <si>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</si>
  <si>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</si>
  <si>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</si>
  <si>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</si>
  <si>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</si>
  <si>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</si>
  <si>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</si>
  <si>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</si>
  <si>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</si>
  <si>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</si>
  <si>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</si>
  <si>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</si>
  <si>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</si>
  <si>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</si>
  <si>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</si>
  <si>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</si>
  <si>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</si>
  <si>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</si>
  <si>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</si>
  <si>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</si>
  <si>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</si>
  <si>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</si>
  <si>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</si>
  <si>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</si>
  <si>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</si>
  <si>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</si>
  <si>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</si>
  <si>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</si>
  <si>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</si>
  <si>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</si>
  <si>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</si>
  <si>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</si>
  <si>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</si>
  <si>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</si>
  <si>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</si>
  <si>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</si>
  <si>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</si>
  <si>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</si>
  <si>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</si>
  <si>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</si>
  <si>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</si>
  <si>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</si>
  <si>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</si>
  <si>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</si>
  <si>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</si>
  <si>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</si>
  <si>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</si>
  <si>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</si>
  <si>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</si>
  <si>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</si>
  <si>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</si>
  <si>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</si>
  <si>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</si>
  <si>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</si>
  <si>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</si>
  <si>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</si>
  <si>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</si>
  <si>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</si>
  <si>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</si>
  <si>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</si>
  <si>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</si>
  <si>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</si>
  <si>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</si>
  <si>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</si>
  <si>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</si>
  <si>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</si>
  <si>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</si>
  <si>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</si>
  <si>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</si>
  <si>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</si>
  <si>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</si>
  <si>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</si>
  <si>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</si>
  <si>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</si>
  <si>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</si>
  <si>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</si>
  <si>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</si>
  <si>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</si>
  <si>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</si>
  <si>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</si>
  <si>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</si>
  <si>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</si>
  <si>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</si>
  <si>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</si>
  <si>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</si>
  <si>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</si>
  <si>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</si>
  <si>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</si>
  <si>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</si>
  <si>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</si>
  <si>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</si>
  <si>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</si>
  <si>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</si>
  <si>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</si>
  <si>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</si>
  <si>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</si>
  <si>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</si>
  <si>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</si>
  <si>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</si>
  <si>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</si>
  <si>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</si>
  <si>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</si>
  <si>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</si>
  <si>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</si>
  <si>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</si>
  <si>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</si>
  <si>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</si>
  <si>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</si>
  <si>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</si>
  <si>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</si>
  <si>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</si>
  <si>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</si>
  <si>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</si>
  <si>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</si>
  <si>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</si>
  <si>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</si>
  <si>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</si>
  <si>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</si>
  <si>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</si>
  <si>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</si>
  <si>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</si>
  <si>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</si>
  <si>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</si>
  <si>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</si>
  <si>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</si>
  <si>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</si>
  <si>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</si>
  <si>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</si>
  <si>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</si>
  <si>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</si>
  <si>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</si>
  <si>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</si>
  <si>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</si>
  <si>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</si>
  <si>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</si>
  <si>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</si>
  <si>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</si>
  <si>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</si>
  <si>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</si>
  <si>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</si>
  <si>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</si>
  <si>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</si>
  <si>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</si>
  <si>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</si>
  <si>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</si>
  <si>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</si>
  <si>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</si>
  <si>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</si>
  <si>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</si>
  <si>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</si>
  <si>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</si>
  <si>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</si>
  <si>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</si>
  <si>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</si>
  <si>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</si>
  <si>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</si>
  <si>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</si>
  <si>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</si>
  <si>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</si>
  <si>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</si>
  <si>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</si>
  <si>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</si>
  <si>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</si>
  <si>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</si>
  <si>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</si>
  <si>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</si>
  <si>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</si>
  <si>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</si>
  <si>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</si>
  <si>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</si>
  <si>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</si>
  <si>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</si>
  <si>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</si>
  <si>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</si>
  <si>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</si>
  <si>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</si>
  <si>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</si>
  <si>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</si>
  <si>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</si>
  <si>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</si>
  <si>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</si>
  <si>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</si>
  <si>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</si>
  <si>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</si>
  <si>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</si>
  <si>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</si>
  <si>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</si>
  <si>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</si>
  <si>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</si>
  <si>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</si>
  <si>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</si>
  <si>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</si>
  <si>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</si>
  <si>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</si>
  <si>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</si>
  <si>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</si>
  <si>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</si>
  <si>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</si>
  <si>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</si>
  <si>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</si>
  <si>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</si>
  <si>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</si>
  <si>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</si>
  <si>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</si>
  <si>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</si>
  <si>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</si>
  <si>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</si>
  <si>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</si>
  <si>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</si>
  <si>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</si>
  <si>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</si>
  <si>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</si>
  <si>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</si>
  <si>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</si>
  <si>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</si>
  <si>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</si>
  <si>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</si>
  <si>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</si>
  <si>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</si>
  <si>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</si>
  <si>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</si>
  <si>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</si>
  <si>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</si>
  <si>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</si>
  <si>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</si>
  <si>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</si>
  <si>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</si>
  <si>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</si>
  <si>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</si>
  <si>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</si>
  <si>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</si>
  <si>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</si>
  <si>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</si>
  <si>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</si>
  <si>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</si>
  <si>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</si>
  <si>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</si>
  <si>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</si>
  <si>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</si>
  <si>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</si>
  <si>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</si>
  <si>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</si>
  <si>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</si>
  <si>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</si>
  <si>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</si>
  <si>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</si>
  <si>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</si>
  <si>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</si>
  <si>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</si>
  <si>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</si>
  <si>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</si>
  <si>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</si>
  <si>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</si>
  <si>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</si>
  <si>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</si>
  <si>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</si>
  <si>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</si>
  <si>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</si>
  <si>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</si>
  <si>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</si>
  <si>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</si>
  <si>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</si>
  <si>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</si>
  <si>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</si>
  <si>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</si>
  <si>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</si>
  <si>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</si>
  <si>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</si>
  <si>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</si>
  <si>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</si>
  <si>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</si>
  <si>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</si>
  <si>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</si>
  <si>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</si>
  <si>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</si>
  <si>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</si>
  <si>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</si>
  <si>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</si>
  <si>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</si>
  <si>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</si>
  <si>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</si>
  <si>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</si>
  <si>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</si>
  <si>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</si>
  <si>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</si>
  <si>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</si>
  <si>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</si>
  <si>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</si>
  <si>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</si>
  <si>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</si>
  <si>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</si>
  <si>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</si>
  <si>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</si>
  <si>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</si>
  <si>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</si>
  <si>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</si>
  <si>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</si>
  <si>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</si>
  <si>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</si>
  <si>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</si>
  <si>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</si>
  <si>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</si>
  <si>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</si>
  <si>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</si>
  <si>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</si>
  <si>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</si>
  <si>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</si>
  <si>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</si>
  <si>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</si>
  <si>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</si>
  <si>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</si>
  <si>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</si>
  <si>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</si>
  <si>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</si>
  <si>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</si>
  <si>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</si>
  <si>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</si>
  <si>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</si>
  <si>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</si>
  <si>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</si>
  <si>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</si>
  <si>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</si>
  <si>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</si>
  <si>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</si>
  <si>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</si>
  <si>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</si>
  <si>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</si>
  <si>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</si>
  <si>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</si>
  <si>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</si>
  <si>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</si>
  <si>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</si>
  <si>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</si>
  <si>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</si>
  <si>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</si>
  <si>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</si>
  <si>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</si>
  <si>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</si>
  <si>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</si>
  <si>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</si>
  <si>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</si>
  <si>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</si>
  <si>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</si>
  <si>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</si>
  <si>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</si>
  <si>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</si>
  <si>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</si>
  <si>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</si>
  <si>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</si>
  <si>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</si>
  <si>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</si>
  <si>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</si>
  <si>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</si>
  <si>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</si>
  <si>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</si>
  <si>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</si>
  <si>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</si>
  <si>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</si>
  <si>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</si>
  <si>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</si>
  <si>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</si>
  <si>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</si>
  <si>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</si>
  <si>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</si>
  <si>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</si>
  <si>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</si>
  <si>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</si>
  <si>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</si>
  <si>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</si>
  <si>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</si>
  <si>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</si>
  <si>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</si>
  <si>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</si>
  <si>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</si>
  <si>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</si>
  <si>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</si>
  <si>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</si>
  <si>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</si>
  <si>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</si>
  <si>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</si>
  <si>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</si>
  <si>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</si>
  <si>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</si>
  <si>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</si>
  <si>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</si>
  <si>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</si>
  <si>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</si>
  <si>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</si>
  <si>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</si>
  <si>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</si>
  <si>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</si>
  <si>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</si>
  <si>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</si>
  <si>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</si>
  <si>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</si>
  <si>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</si>
  <si>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</si>
  <si>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</si>
  <si>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</si>
  <si>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</si>
  <si>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</si>
  <si>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</si>
  <si>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</si>
  <si>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</si>
  <si>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</si>
  <si>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</si>
  <si>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</si>
  <si>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</si>
  <si>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</si>
  <si>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</si>
  <si>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</si>
  <si>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</si>
  <si>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</si>
  <si>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</si>
  <si>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</si>
  <si>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</si>
  <si>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</si>
  <si>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</si>
  <si>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</si>
  <si>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</si>
  <si>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</si>
  <si>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</si>
  <si>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</si>
  <si>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</si>
  <si>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</si>
  <si>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</si>
  <si>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</si>
  <si>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</si>
  <si>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</si>
  <si>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</si>
  <si>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</si>
  <si>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</si>
  <si>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</si>
  <si>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</si>
  <si>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</si>
  <si>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</si>
  <si>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</si>
  <si>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</si>
  <si>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</si>
  <si>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</si>
  <si>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</si>
  <si>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</si>
  <si>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</si>
  <si>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</si>
  <si>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</si>
  <si>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</si>
  <si>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</si>
  <si>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</si>
  <si>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</si>
  <si>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</si>
  <si>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</si>
  <si>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</si>
  <si>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</si>
  <si>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</si>
  <si>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</si>
  <si>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</si>
  <si>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</si>
  <si>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</si>
  <si>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</si>
  <si>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</si>
  <si>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</si>
  <si>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</si>
  <si>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</si>
  <si>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</si>
  <si>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</si>
  <si>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</si>
  <si>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</si>
  <si>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</si>
  <si>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</si>
  <si>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</si>
  <si>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</si>
  <si>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</si>
  <si>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</si>
  <si>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</si>
  <si>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</si>
  <si>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</si>
  <si>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</si>
  <si>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</si>
  <si>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</si>
  <si>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</si>
  <si>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</si>
  <si>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</si>
  <si>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</si>
  <si>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</si>
  <si>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</si>
  <si>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</si>
  <si>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</si>
  <si>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</si>
  <si>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</si>
  <si>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</si>
  <si>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</si>
  <si>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</si>
  <si>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</si>
  <si>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</si>
  <si>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</si>
  <si>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</si>
  <si>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</si>
  <si>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</si>
  <si>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</si>
  <si>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</si>
  <si>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</si>
  <si>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</si>
  <si>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</si>
  <si>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</si>
  <si>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</si>
  <si>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</si>
  <si>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</si>
  <si>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</si>
  <si>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</si>
  <si>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</si>
  <si>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</si>
  <si>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</si>
  <si>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</si>
  <si>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</si>
  <si>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</si>
  <si>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</si>
  <si>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</si>
  <si>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</si>
  <si>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</si>
  <si>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</si>
  <si>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</si>
  <si>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</si>
  <si>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</si>
  <si>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</si>
  <si>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</si>
  <si>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</si>
  <si>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</si>
  <si>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</si>
  <si>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</si>
  <si>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</si>
  <si>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</si>
  <si>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</si>
  <si>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</si>
  <si>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</si>
  <si>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</si>
  <si>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</si>
  <si>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</si>
  <si>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</si>
  <si>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</si>
  <si>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</si>
  <si>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</si>
  <si>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</si>
  <si>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</si>
  <si>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</si>
  <si>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</si>
  <si>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</si>
  <si>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</si>
  <si>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</si>
  <si>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</si>
  <si>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</si>
  <si>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</si>
  <si>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</si>
  <si>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</si>
  <si>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</si>
  <si>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</si>
  <si>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</si>
  <si>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</si>
  <si>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</si>
  <si>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</si>
  <si>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</si>
  <si>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</si>
  <si>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</si>
  <si>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</si>
  <si>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</si>
  <si>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</si>
  <si>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</si>
  <si>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</si>
  <si>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</si>
  <si>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</si>
  <si>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</si>
  <si>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</si>
  <si>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</si>
  <si>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</si>
  <si>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</si>
  <si>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</si>
  <si>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</si>
  <si>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</si>
  <si>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</si>
  <si>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</si>
  <si>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</si>
  <si>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</si>
  <si>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</si>
  <si>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</si>
  <si>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</si>
  <si>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</si>
  <si>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</si>
  <si>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</si>
  <si>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</si>
  <si>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</si>
  <si>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</si>
  <si>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</si>
  <si>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</si>
  <si>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</si>
  <si>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</si>
  <si>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</si>
  <si>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</si>
  <si>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</si>
  <si>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</si>
  <si>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</si>
  <si>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</si>
  <si>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</si>
  <si>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</si>
  <si>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</si>
  <si>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</si>
  <si>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</si>
  <si>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</si>
  <si>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</si>
  <si>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</si>
  <si>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</si>
  <si>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</si>
  <si>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</si>
  <si>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</si>
  <si>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</si>
  <si>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</si>
  <si>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</si>
  <si>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</si>
  <si>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</si>
  <si>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</si>
  <si>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</si>
  <si>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</si>
  <si>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</si>
  <si>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</si>
  <si>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</si>
  <si>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</si>
  <si>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</si>
  <si>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</si>
  <si>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</si>
  <si>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</si>
  <si>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</si>
  <si>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</si>
  <si>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</si>
  <si>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</si>
  <si>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</si>
  <si>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</si>
  <si>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</si>
  <si>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</si>
  <si>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</si>
  <si>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</si>
  <si>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</si>
  <si>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</si>
  <si>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</si>
  <si>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</si>
  <si>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</si>
  <si>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</si>
  <si>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</si>
  <si>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</si>
  <si>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</si>
  <si>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</si>
  <si>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</si>
  <si>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</si>
  <si>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</si>
  <si>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</si>
  <si>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</si>
  <si>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</si>
  <si>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</si>
  <si>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</si>
  <si>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</si>
  <si>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</si>
  <si>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</si>
  <si>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</si>
  <si>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</si>
  <si>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</si>
  <si>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</si>
  <si>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</si>
  <si>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</si>
  <si>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</si>
  <si>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</si>
  <si>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</si>
  <si>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</si>
  <si>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</si>
  <si>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</si>
  <si>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</si>
  <si>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</si>
  <si>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</si>
  <si>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</si>
  <si>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</si>
  <si>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</si>
  <si>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</si>
  <si>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</si>
  <si>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</si>
  <si>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</si>
  <si>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</si>
  <si>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</si>
  <si>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</si>
  <si>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</si>
  <si>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</si>
  <si>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</si>
  <si>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</si>
  <si>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</si>
  <si>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</si>
  <si>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</si>
  <si>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</si>
  <si>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</si>
  <si>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</si>
  <si>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</si>
  <si>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</si>
  <si>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</si>
  <si>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</si>
  <si>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</si>
  <si>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</si>
  <si>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</si>
  <si>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</si>
  <si>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</si>
  <si>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</si>
  <si>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</si>
  <si>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</si>
  <si>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</si>
  <si>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</si>
  <si>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</si>
  <si>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</si>
  <si>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</si>
  <si>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</si>
  <si>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</si>
  <si>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</si>
  <si>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</si>
  <si>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</si>
  <si>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</si>
  <si>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</si>
  <si>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</si>
  <si>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</si>
  <si>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</si>
  <si>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</si>
  <si>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</si>
  <si>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</si>
  <si>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</si>
  <si>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</si>
  <si>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</si>
  <si>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</si>
  <si>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</si>
  <si>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</si>
  <si>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</si>
  <si>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</si>
  <si>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</si>
  <si>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</si>
  <si>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</si>
  <si>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</si>
  <si>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</si>
  <si>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</si>
  <si>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</si>
  <si>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</si>
  <si>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</si>
  <si>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</si>
  <si>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</si>
  <si>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</si>
  <si>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</si>
  <si>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</si>
  <si>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</si>
  <si>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</si>
  <si>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</si>
  <si>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</si>
  <si>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</si>
  <si>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</si>
  <si>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</si>
  <si>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</si>
  <si>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</si>
  <si>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</si>
  <si>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</si>
  <si>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</si>
  <si>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</si>
  <si>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</si>
  <si>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</si>
  <si>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</si>
  <si>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</si>
  <si>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</si>
  <si>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</si>
  <si>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</si>
  <si>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</si>
  <si>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</si>
  <si>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</si>
  <si>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</si>
  <si>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</si>
  <si>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</si>
  <si>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</si>
  <si>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</si>
  <si>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</si>
  <si>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</si>
  <si>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</si>
  <si>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</si>
  <si>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</si>
  <si>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</si>
  <si>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</si>
  <si>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</si>
  <si>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</si>
  <si>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</si>
  <si>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</si>
  <si>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</si>
  <si>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</si>
  <si>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</si>
  <si>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</si>
  <si>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</si>
  <si>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</si>
  <si>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</si>
  <si>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</si>
  <si>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</si>
  <si>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</si>
  <si>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</si>
  <si>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</si>
  <si>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</si>
  <si>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</si>
  <si>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</si>
  <si>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</si>
  <si>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</si>
  <si>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</si>
  <si>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</si>
  <si>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</si>
  <si>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</si>
  <si>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</si>
  <si>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</si>
  <si>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</si>
  <si>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</si>
  <si>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</si>
  <si>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</si>
  <si>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</si>
  <si>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</si>
  <si>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</si>
  <si>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</si>
  <si>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</si>
  <si>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</si>
  <si>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</si>
  <si>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</si>
  <si>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</si>
  <si>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</si>
  <si>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</si>
  <si>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</si>
  <si>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</si>
  <si>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</si>
  <si>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</si>
  <si>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</si>
  <si>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</si>
  <si>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</si>
  <si>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</si>
  <si>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</si>
  <si>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</si>
  <si>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</si>
  <si>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</si>
  <si>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</si>
  <si>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</si>
  <si>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</si>
  <si>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</si>
  <si>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</si>
  <si>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</si>
  <si>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</si>
  <si>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</si>
  <si>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</si>
  <si>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</si>
  <si>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</si>
  <si>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</si>
  <si>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</si>
  <si>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</si>
  <si>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</si>
  <si>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</si>
  <si>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</si>
  <si>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</si>
  <si>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</si>
  <si>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</si>
  <si>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</si>
  <si>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</si>
  <si>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</si>
  <si>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</si>
  <si>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</si>
  <si>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</si>
  <si>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</si>
  <si>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</si>
  <si>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</si>
  <si>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</si>
  <si>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</si>
  <si>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</si>
  <si>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</si>
  <si>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</si>
  <si>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</si>
  <si>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</si>
  <si>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</si>
  <si>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</si>
  <si>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</si>
  <si>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</si>
  <si>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</si>
  <si>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</si>
  <si>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</si>
  <si>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</si>
  <si>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</si>
  <si>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</si>
  <si>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</si>
  <si>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</si>
  <si>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</si>
  <si>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</si>
  <si>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</si>
  <si>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</si>
  <si>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</si>
  <si>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</si>
  <si>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</si>
  <si>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</si>
  <si>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</si>
  <si>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</si>
  <si>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</si>
  <si>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</si>
  <si>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</si>
  <si>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</si>
  <si>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</si>
  <si>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</si>
  <si>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</si>
  <si>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</si>
  <si>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</si>
  <si>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</si>
  <si>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</si>
  <si>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</si>
  <si>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</si>
  <si>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</si>
  <si>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</si>
  <si>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</si>
  <si>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</si>
  <si>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</si>
  <si>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</si>
  <si>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</si>
  <si>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</si>
  <si>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</si>
  <si>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</si>
  <si>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</si>
  <si>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</si>
  <si>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</si>
  <si>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</si>
  <si>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</si>
  <si>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</si>
  <si>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</si>
  <si>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</si>
  <si>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</si>
  <si>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</si>
  <si>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</si>
  <si>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</si>
  <si>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</si>
  <si>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</si>
  <si>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</si>
  <si>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</si>
  <si>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</si>
  <si>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</si>
  <si>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</si>
  <si>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</si>
  <si>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</si>
  <si>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</si>
  <si>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</si>
  <si>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</si>
  <si>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</si>
  <si>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</si>
  <si>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</si>
  <si>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</si>
  <si>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</si>
  <si>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</si>
  <si>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</si>
  <si>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</si>
  <si>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</si>
  <si>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</si>
  <si>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</si>
  <si>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</si>
  <si>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</si>
  <si>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</si>
  <si>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</si>
  <si>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</si>
  <si>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</si>
  <si>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</si>
  <si>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</si>
  <si>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</si>
  <si>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</si>
  <si>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</si>
  <si>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</si>
  <si>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</si>
  <si>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</si>
  <si>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</si>
  <si>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</si>
  <si>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</si>
  <si>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</si>
  <si>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</si>
  <si>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</si>
  <si>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</si>
  <si>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</si>
  <si>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</si>
  <si>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</si>
  <si>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</si>
  <si>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</si>
  <si>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</si>
  <si>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</si>
  <si>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</si>
  <si>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</si>
  <si>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</si>
  <si>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</si>
  <si>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</si>
  <si>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</si>
  <si>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</si>
  <si>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</si>
  <si>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</si>
  <si>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</si>
  <si>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</si>
  <si>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</si>
  <si>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</si>
  <si>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</si>
  <si>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</si>
  <si>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</si>
  <si>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</si>
  <si>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</si>
  <si>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</si>
  <si>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</si>
  <si>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</si>
  <si>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</si>
  <si>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</si>
  <si>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</si>
  <si>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</si>
  <si>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</si>
  <si>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</si>
  <si>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</si>
  <si>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</si>
  <si>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</si>
  <si>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</si>
  <si>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</si>
  <si>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</si>
  <si>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</si>
  <si>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</si>
  <si>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</si>
  <si>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</si>
  <si>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</si>
  <si>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</si>
  <si>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</si>
  <si>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</si>
  <si>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</si>
  <si>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</si>
  <si>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</si>
  <si>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</si>
  <si>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</si>
  <si>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</si>
  <si>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</si>
  <si>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</si>
  <si>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</si>
  <si>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</si>
  <si>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</si>
  <si>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</si>
  <si>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</si>
  <si>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</si>
  <si>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</si>
  <si>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</si>
  <si>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</si>
  <si>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</si>
  <si>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</si>
  <si>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</si>
  <si>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</si>
  <si>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</si>
  <si>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</si>
  <si>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</si>
  <si>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</si>
  <si>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</si>
  <si>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</si>
  <si>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</si>
  <si>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</si>
  <si>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</si>
  <si>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</si>
  <si>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</si>
  <si>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</si>
  <si>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</si>
  <si>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</si>
  <si>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</si>
  <si>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</si>
  <si>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</si>
  <si>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</si>
  <si>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</si>
  <si>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</si>
  <si>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</si>
  <si>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</si>
  <si>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</si>
  <si>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</si>
  <si>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</si>
  <si>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</si>
  <si>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</si>
  <si>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</si>
  <si>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</si>
  <si>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</si>
  <si>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</si>
  <si>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</si>
  <si>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</si>
  <si>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</si>
  <si>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</si>
  <si>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</si>
  <si>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</si>
  <si>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</si>
  <si>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</si>
  <si>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</si>
  <si>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</si>
  <si>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</si>
  <si>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</si>
  <si>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</si>
  <si>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</si>
  <si>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</si>
  <si>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</si>
  <si>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</si>
  <si>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</si>
  <si>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</si>
  <si>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</si>
  <si>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</si>
  <si>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</si>
  <si>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</si>
  <si>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</si>
  <si>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</si>
  <si>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</si>
  <si>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</si>
  <si>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</si>
  <si>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</si>
  <si>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</si>
  <si>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</si>
  <si>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</si>
  <si>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</si>
  <si>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</si>
  <si>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</si>
  <si>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</si>
  <si>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</si>
  <si>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</si>
  <si>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</si>
  <si>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</si>
  <si>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</si>
  <si>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</si>
  <si>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</si>
  <si>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</si>
  <si>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</si>
  <si>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</si>
  <si>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</si>
  <si>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</si>
  <si>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</si>
  <si>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</si>
  <si>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</si>
  <si>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</si>
  <si>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</si>
  <si>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</si>
  <si>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</si>
  <si>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</si>
  <si>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</si>
  <si>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</si>
  <si>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</si>
  <si>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</si>
  <si>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</si>
  <si>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</si>
  <si>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</si>
  <si>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</si>
  <si>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</si>
  <si>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</si>
  <si>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</si>
  <si>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</si>
  <si>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</si>
  <si>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</si>
  <si>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</si>
  <si>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</si>
  <si>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</si>
  <si>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</si>
  <si>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</si>
  <si>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</si>
  <si>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</si>
  <si>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</si>
  <si>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</si>
  <si>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</si>
  <si>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</si>
  <si>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</si>
  <si>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</si>
  <si>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</si>
  <si>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</si>
  <si>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</si>
  <si>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</si>
  <si>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</si>
  <si>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</si>
  <si>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</si>
  <si>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</si>
  <si>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</si>
  <si>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</si>
  <si>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</si>
  <si>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</si>
  <si>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</si>
  <si>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</si>
  <si>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</si>
  <si>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</si>
  <si>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</si>
  <si>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</si>
  <si>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</si>
  <si>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</si>
  <si>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</si>
  <si>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</si>
  <si>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</si>
  <si>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</si>
  <si>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</si>
  <si>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</si>
  <si>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</si>
  <si>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</si>
  <si>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</si>
  <si>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</si>
  <si>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</si>
  <si>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</si>
  <si>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</si>
  <si>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</si>
  <si>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</si>
  <si>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</si>
  <si>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</si>
  <si>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</si>
  <si>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</si>
  <si>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</si>
  <si>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</si>
  <si>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</si>
  <si>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</si>
  <si>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</si>
  <si>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</si>
  <si>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</si>
  <si>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</si>
  <si>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</si>
  <si>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</si>
  <si>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</si>
  <si>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</si>
  <si>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</si>
  <si>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</si>
  <si>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</si>
  <si>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</si>
  <si>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</si>
  <si>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</si>
  <si>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</si>
  <si>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</si>
  <si>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</si>
  <si>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</si>
  <si>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</si>
  <si>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</si>
  <si>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</si>
  <si>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</si>
  <si>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</si>
  <si>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</si>
  <si>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</si>
  <si>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</si>
  <si>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</si>
  <si>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</si>
  <si>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</si>
  <si>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</si>
  <si>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</si>
  <si>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</si>
  <si>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</si>
  <si>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</si>
  <si>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</si>
  <si>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</si>
  <si>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</si>
  <si>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</si>
  <si>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</si>
  <si>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</si>
  <si>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</si>
  <si>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</si>
  <si>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</si>
  <si>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</si>
  <si>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</si>
  <si>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</si>
  <si>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</si>
  <si>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</si>
  <si>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</si>
  <si>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</si>
  <si>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</si>
  <si>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</si>
  <si>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</si>
  <si>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</si>
  <si>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</si>
  <si>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</si>
  <si>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</si>
  <si>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</si>
  <si>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</si>
  <si>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</si>
  <si>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</si>
  <si>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</si>
  <si>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</si>
  <si>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</si>
  <si>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</si>
  <si>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</si>
  <si>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</si>
  <si>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</si>
  <si>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</si>
  <si>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</si>
  <si>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</si>
  <si>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</si>
  <si>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</si>
  <si>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</si>
  <si>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</si>
  <si>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</si>
  <si>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</si>
  <si>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</si>
  <si>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</si>
  <si>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</si>
  <si>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</si>
  <si>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</si>
  <si>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</si>
  <si>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</si>
  <si>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</si>
  <si>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</si>
  <si>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</si>
  <si>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</si>
  <si>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</si>
  <si>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</si>
  <si>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</si>
  <si>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</si>
  <si>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</si>
  <si>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</si>
  <si>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</si>
  <si>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</si>
  <si>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</si>
  <si>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</si>
  <si>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</si>
  <si>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</si>
  <si>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</si>
  <si>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</si>
  <si>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</si>
  <si>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</si>
  <si>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</si>
  <si>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</si>
  <si>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</si>
  <si>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</si>
  <si>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</si>
  <si>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</si>
  <si>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</si>
  <si>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</si>
  <si>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</si>
  <si>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</si>
  <si>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</si>
  <si>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</si>
  <si>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</si>
  <si>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</si>
  <si>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</si>
  <si>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</si>
  <si>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</si>
  <si>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</si>
  <si>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</si>
  <si>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</si>
  <si>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</si>
  <si>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</si>
  <si>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</si>
  <si>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</si>
  <si>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</si>
  <si>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</si>
  <si>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</si>
  <si>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</si>
  <si>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</si>
  <si>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</si>
  <si>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</si>
  <si>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</si>
  <si>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</si>
  <si>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</si>
  <si>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</si>
  <si>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</si>
  <si>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</si>
  <si>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</si>
  <si>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</si>
  <si>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</si>
  <si>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</si>
  <si>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</si>
  <si>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</si>
  <si>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</si>
  <si>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</si>
  <si>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</si>
  <si>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</si>
  <si>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</si>
  <si>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</si>
  <si>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</si>
  <si>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</si>
  <si>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</si>
  <si>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</si>
  <si>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</si>
  <si>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</si>
  <si>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</si>
  <si>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</si>
  <si>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</si>
  <si>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</si>
  <si>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</si>
  <si>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</si>
  <si>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</si>
  <si>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</si>
  <si>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</si>
  <si>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</si>
  <si>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</si>
  <si>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</si>
  <si>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</si>
  <si>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</si>
  <si>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</si>
  <si>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</si>
  <si>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</si>
  <si>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</si>
  <si>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</si>
  <si>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</si>
  <si>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</si>
  <si>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</si>
  <si>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</si>
  <si>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</si>
  <si>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</si>
  <si>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</si>
  <si>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</si>
  <si>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</si>
  <si>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</si>
  <si>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</si>
  <si>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</si>
  <si>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</si>
  <si>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</si>
  <si>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</si>
  <si>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</si>
  <si>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</si>
  <si>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</si>
  <si>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</si>
  <si>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</si>
  <si>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</si>
  <si>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</si>
  <si>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</si>
  <si>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</si>
  <si>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</si>
  <si>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</si>
  <si>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</si>
  <si>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</si>
  <si>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</si>
  <si>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</si>
  <si>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</si>
  <si>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</si>
  <si>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</si>
  <si>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</si>
  <si>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</si>
  <si>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</si>
  <si>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</si>
  <si>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</si>
  <si>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</si>
  <si>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</si>
  <si>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</si>
  <si>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</si>
  <si>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</si>
  <si>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</si>
  <si>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</si>
  <si>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</si>
  <si>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</si>
  <si>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</si>
  <si>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</si>
  <si>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</si>
  <si>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</si>
  <si>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</si>
  <si>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</si>
  <si>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</si>
  <si>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</si>
  <si>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</si>
  <si>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</si>
  <si>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</si>
  <si>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</si>
  <si>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</si>
  <si>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</si>
  <si>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</si>
  <si>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</si>
  <si>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</si>
  <si>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</si>
  <si>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</si>
  <si>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</si>
  <si>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</si>
  <si>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</si>
  <si>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</si>
  <si>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</si>
  <si>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</si>
  <si>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</si>
  <si>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</si>
  <si>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</si>
  <si>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</si>
  <si>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</si>
  <si>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</si>
  <si>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</si>
  <si>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</si>
  <si>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</si>
  <si>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</si>
  <si>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</si>
  <si>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</si>
  <si>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</si>
  <si>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</si>
  <si>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</si>
  <si>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</si>
  <si>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</si>
  <si>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</si>
  <si>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</si>
  <si>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</si>
  <si>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</si>
  <si>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</si>
  <si>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</si>
  <si>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</si>
  <si>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</si>
  <si>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</si>
  <si>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</si>
  <si>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</si>
  <si>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</si>
  <si>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</si>
  <si>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</si>
  <si>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</si>
  <si>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</si>
  <si>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</si>
  <si>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</si>
  <si>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</si>
  <si>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</si>
  <si>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</si>
  <si>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</si>
  <si>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</si>
  <si>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</si>
  <si>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</si>
  <si>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</si>
  <si>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</si>
  <si>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</si>
  <si>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</si>
  <si>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</si>
  <si>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</si>
  <si>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</si>
  <si>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</si>
  <si>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</si>
  <si>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</si>
  <si>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</si>
  <si>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</si>
  <si>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</si>
  <si>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</si>
  <si>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</si>
  <si>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</si>
  <si>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</si>
  <si>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</si>
  <si>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</si>
  <si>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</si>
  <si>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</si>
  <si>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</si>
  <si>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</si>
  <si>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</si>
  <si>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</si>
  <si>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</si>
  <si>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</si>
  <si>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</si>
  <si>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</si>
  <si>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</si>
  <si>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</si>
  <si>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</si>
  <si>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</si>
  <si>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</si>
  <si>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</si>
  <si>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</si>
  <si>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</si>
  <si>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</si>
  <si>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</si>
  <si>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</si>
  <si>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</si>
  <si>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</si>
  <si>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</si>
  <si>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</si>
  <si>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</si>
  <si>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</si>
  <si>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</si>
  <si>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</si>
  <si>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</si>
  <si>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</si>
  <si>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</si>
  <si>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</si>
  <si>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</si>
  <si>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</si>
  <si>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</si>
  <si>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</si>
  <si>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</si>
  <si>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</si>
  <si>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</si>
  <si>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</si>
  <si>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</si>
  <si>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</si>
  <si>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</si>
  <si>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</si>
  <si>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</si>
  <si>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</si>
  <si>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</si>
  <si>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</si>
  <si>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</si>
  <si>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</si>
  <si>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</si>
  <si>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</si>
  <si>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</si>
  <si>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</si>
  <si>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</si>
  <si>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</si>
  <si>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</si>
  <si>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</si>
  <si>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</si>
  <si>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</si>
  <si>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</si>
  <si>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</si>
  <si>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</si>
  <si>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</si>
  <si>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</si>
  <si>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</si>
  <si>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</si>
  <si>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</si>
  <si>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</si>
  <si>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</si>
  <si>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</si>
  <si>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</si>
  <si>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</si>
  <si>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</si>
  <si>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</si>
  <si>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</si>
  <si>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</si>
  <si>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</si>
  <si>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</si>
  <si>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</si>
  <si>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</si>
  <si>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</si>
  <si>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</si>
  <si>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</si>
  <si>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</si>
  <si>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</si>
  <si>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</si>
  <si>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</si>
  <si>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</si>
  <si>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</si>
  <si>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</si>
  <si>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</si>
  <si>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</si>
  <si>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</si>
  <si>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</si>
  <si>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</si>
  <si>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</si>
  <si>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</si>
  <si>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</si>
  <si>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</si>
  <si>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</si>
  <si>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</si>
  <si>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</si>
  <si>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</si>
  <si>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</si>
  <si>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</si>
  <si>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</si>
  <si>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</si>
  <si>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</si>
  <si>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</si>
  <si>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</si>
  <si>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</si>
  <si>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</si>
  <si>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</si>
  <si>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</si>
  <si>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</si>
  <si>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</si>
  <si>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</si>
  <si>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</si>
  <si>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</si>
  <si>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</si>
  <si>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</si>
  <si>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</si>
  <si>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</si>
  <si>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</si>
  <si>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</si>
  <si>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</si>
  <si>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</si>
  <si>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</si>
  <si>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</si>
  <si>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</si>
  <si>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</si>
  <si>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</si>
  <si>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</si>
  <si>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</si>
  <si>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</si>
  <si>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</si>
  <si>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</si>
  <si>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</si>
  <si>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</si>
  <si>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</si>
  <si>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</si>
  <si>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</si>
  <si>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</si>
  <si>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</si>
  <si>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</si>
  <si>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</si>
  <si>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</si>
  <si>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</si>
  <si>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</si>
  <si>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</si>
  <si>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</si>
  <si>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</si>
  <si>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</si>
  <si>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</si>
  <si>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</si>
  <si>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</si>
  <si>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</si>
  <si>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</si>
  <si>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</si>
  <si>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</si>
  <si>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</si>
  <si>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</si>
  <si>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</si>
  <si>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</si>
  <si>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</si>
  <si>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</si>
  <si>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</si>
  <si>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</si>
  <si>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</si>
  <si>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</si>
  <si>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</si>
  <si>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</si>
  <si>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</si>
  <si>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</si>
  <si>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</si>
  <si>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</si>
  <si>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</si>
  <si>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</si>
  <si>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</si>
  <si>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</si>
  <si>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</si>
  <si>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</si>
  <si>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</si>
  <si>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</si>
  <si>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</si>
  <si>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</si>
  <si>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</si>
  <si>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</si>
  <si>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</si>
  <si>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</si>
  <si>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</si>
  <si>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</si>
  <si>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</si>
  <si>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</si>
  <si>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</si>
  <si>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</si>
  <si>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</si>
  <si>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</si>
  <si>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</si>
  <si>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</si>
  <si>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</si>
  <si>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</si>
  <si>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</si>
  <si>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</si>
  <si>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</si>
  <si>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</si>
  <si>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</si>
  <si>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</si>
  <si>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</si>
  <si>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</si>
  <si>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</si>
  <si>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</si>
  <si>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</si>
  <si>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</si>
  <si>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</si>
  <si>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</si>
  <si>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</si>
  <si>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</si>
  <si>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</si>
  <si>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</si>
  <si>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</si>
  <si>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</si>
  <si>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</si>
  <si>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</si>
  <si>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</si>
  <si>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</si>
  <si>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</si>
  <si>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</si>
  <si>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</si>
  <si>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</si>
  <si>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</si>
  <si>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</si>
  <si>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</si>
  <si>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</si>
  <si>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</si>
  <si>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</si>
  <si>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</si>
  <si>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</si>
  <si>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</si>
  <si>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</si>
  <si>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</si>
  <si>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</si>
  <si>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</si>
  <si>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</si>
  <si>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</si>
  <si>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</si>
  <si>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</si>
  <si>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</si>
  <si>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</si>
  <si>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</si>
  <si>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</si>
  <si>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</si>
  <si>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</si>
  <si>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</si>
  <si>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</si>
  <si>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</si>
  <si>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</si>
  <si>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</si>
  <si>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</si>
  <si>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</si>
  <si>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</si>
  <si>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</si>
  <si>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</si>
  <si>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</si>
  <si>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</si>
  <si>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</si>
  <si>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</si>
  <si>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</si>
  <si>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</si>
  <si>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</si>
  <si>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</si>
  <si>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</si>
  <si>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</si>
  <si>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</si>
  <si>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</si>
  <si>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</si>
  <si>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</si>
  <si>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</si>
  <si>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</si>
  <si>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</si>
  <si>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</si>
  <si>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</si>
  <si>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</si>
  <si>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</si>
  <si>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</si>
  <si>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</si>
  <si>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</si>
  <si>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</si>
  <si>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</si>
  <si>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</si>
  <si>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</si>
  <si>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</si>
  <si>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</si>
  <si>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</si>
  <si>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</si>
  <si>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</si>
  <si>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</si>
  <si>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</si>
  <si>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</si>
  <si>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</si>
  <si>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</si>
  <si>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</si>
  <si>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</si>
  <si>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</si>
  <si>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</si>
  <si>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</si>
  <si>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</si>
  <si>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</si>
  <si>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</si>
  <si>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</si>
  <si>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</si>
  <si>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</si>
  <si>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</si>
  <si>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</si>
  <si>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</si>
  <si>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</si>
  <si>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</si>
  <si>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</si>
  <si>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</si>
  <si>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</si>
  <si>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</si>
  <si>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</si>
  <si>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</si>
  <si>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</si>
  <si>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</si>
  <si>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</si>
  <si>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</si>
  <si>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</si>
  <si>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</si>
  <si>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</si>
  <si>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</si>
  <si>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</si>
  <si>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</si>
  <si>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</si>
  <si>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</si>
  <si>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</si>
  <si>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</si>
  <si>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</si>
  <si>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</si>
  <si>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</si>
  <si>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</si>
  <si>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</si>
  <si>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</si>
  <si>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</si>
  <si>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</si>
  <si>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</si>
  <si>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</si>
  <si>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</si>
  <si>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</si>
  <si>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</si>
  <si>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</si>
  <si>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</si>
  <si>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</si>
  <si>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</si>
  <si>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</si>
  <si>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</si>
  <si>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</si>
  <si>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</si>
  <si>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</si>
  <si>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</si>
  <si>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</si>
  <si>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</si>
  <si>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</si>
  <si>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</si>
  <si>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</si>
  <si>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</si>
  <si>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</si>
  <si>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</si>
  <si>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</si>
  <si>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</si>
  <si>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</si>
  <si>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</si>
  <si>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</si>
  <si>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</si>
  <si>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</si>
  <si>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</si>
  <si>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</si>
  <si>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</si>
  <si>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</si>
  <si>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</si>
  <si>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</si>
  <si>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</si>
  <si>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</si>
  <si>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</si>
  <si>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</si>
  <si>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</si>
  <si>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</si>
  <si>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</si>
  <si>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</si>
  <si>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</si>
  <si>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</si>
  <si>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</si>
  <si>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</si>
  <si>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</si>
  <si>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</si>
  <si>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</si>
  <si>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</si>
  <si>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</si>
  <si>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</si>
  <si>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</si>
  <si>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</si>
  <si>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</si>
  <si>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</si>
  <si>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</si>
  <si>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</si>
  <si>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</si>
  <si>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</si>
  <si>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</si>
  <si>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</si>
  <si>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</si>
  <si>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</si>
  <si>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</si>
  <si>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</si>
  <si>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</si>
  <si>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</si>
  <si>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</si>
  <si>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</si>
  <si>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</si>
  <si>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</si>
  <si>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</si>
  <si>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</si>
  <si>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</si>
  <si>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</si>
  <si>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</si>
  <si>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</si>
  <si>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</si>
  <si>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</si>
  <si>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</si>
  <si>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</si>
  <si>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</si>
  <si>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</si>
  <si>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</si>
  <si>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</si>
  <si>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</si>
  <si>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</si>
  <si>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</si>
  <si>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</si>
  <si>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</si>
  <si>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</si>
  <si>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</si>
  <si>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</si>
  <si>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</si>
  <si>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</si>
  <si>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</si>
  <si>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</si>
  <si>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</si>
  <si>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</si>
  <si>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</si>
  <si>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</si>
  <si>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</si>
  <si>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</si>
  <si>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</si>
  <si>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</si>
  <si>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</si>
  <si>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</si>
  <si>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</si>
  <si>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</si>
  <si>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</si>
  <si>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</si>
  <si>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</si>
  <si>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</si>
  <si>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</si>
  <si>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</si>
  <si>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</si>
  <si>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</si>
  <si>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</si>
  <si>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</si>
  <si>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</si>
  <si>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</si>
  <si>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</si>
  <si>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</si>
  <si>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</si>
  <si>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</si>
  <si>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</si>
  <si>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</si>
  <si>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</si>
  <si>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</si>
  <si>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</si>
  <si>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</si>
  <si>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</si>
  <si>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</si>
  <si>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</si>
  <si>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</si>
  <si>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</si>
  <si>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</si>
  <si>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</si>
  <si>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</si>
  <si>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</si>
  <si>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</si>
  <si>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</si>
  <si>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</si>
  <si>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</si>
  <si>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</si>
  <si>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</si>
  <si>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</si>
  <si>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</si>
  <si>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</si>
  <si>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</si>
  <si>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</si>
  <si>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</si>
  <si>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</si>
  <si>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</si>
  <si>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</si>
  <si>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</si>
  <si>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</si>
  <si>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</si>
  <si>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</si>
  <si>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</si>
  <si>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</si>
  <si>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</si>
  <si>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</si>
  <si>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</si>
  <si>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</si>
  <si>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</si>
  <si>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</si>
  <si>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</si>
  <si>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</si>
  <si>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</si>
  <si>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</si>
  <si>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</si>
  <si>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</si>
  <si>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</si>
  <si>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</si>
  <si>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</si>
  <si>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</si>
  <si>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</si>
  <si>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</si>
  <si>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</si>
  <si>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</si>
  <si>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</si>
  <si>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</si>
  <si>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</si>
  <si>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</si>
  <si>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</si>
  <si>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</si>
  <si>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</si>
  <si>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</si>
  <si>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</si>
  <si>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</si>
  <si>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</si>
  <si>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</si>
  <si>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</si>
  <si>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</si>
  <si>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</si>
  <si>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</si>
  <si>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</si>
  <si>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</si>
  <si>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</si>
  <si>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</si>
  <si>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</si>
  <si>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</si>
  <si>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</si>
  <si>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</si>
  <si>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</si>
  <si>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</si>
  <si>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</si>
  <si>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</si>
  <si>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</si>
  <si>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</si>
  <si>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</si>
  <si>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</si>
  <si>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</si>
  <si>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</si>
  <si>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</si>
  <si>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</si>
  <si>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</si>
  <si>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</si>
  <si>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</si>
  <si>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</si>
  <si>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</si>
  <si>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</si>
  <si>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</si>
  <si>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</si>
  <si>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</si>
  <si>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</si>
  <si>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</si>
  <si>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</si>
  <si>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</si>
  <si>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</si>
  <si>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</si>
  <si>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</si>
  <si>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</si>
  <si>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</si>
  <si>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</si>
  <si>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</si>
  <si>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</si>
  <si>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</si>
  <si>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</si>
  <si>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</si>
  <si>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</si>
  <si>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</si>
  <si>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</si>
  <si>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</si>
  <si>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</si>
  <si>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</si>
  <si>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</si>
  <si>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</si>
  <si>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</si>
  <si>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</si>
  <si>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</si>
  <si>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</si>
  <si>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</si>
  <si>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</si>
  <si>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</si>
  <si>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</si>
  <si>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</si>
  <si>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</si>
  <si>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</si>
  <si>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</si>
  <si>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</si>
  <si>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</si>
  <si>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</si>
  <si>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</si>
  <si>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</si>
  <si>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</si>
  <si>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</si>
  <si>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</si>
  <si>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</si>
  <si>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</si>
  <si>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</si>
  <si>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</si>
  <si>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</si>
  <si>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</si>
  <si>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</si>
  <si>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</si>
  <si>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</si>
  <si>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</si>
  <si>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</si>
  <si>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</si>
  <si>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</si>
  <si>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</si>
  <si>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</si>
  <si>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</si>
  <si>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</si>
  <si>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</si>
  <si>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</si>
  <si>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</si>
  <si>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</si>
  <si>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</si>
  <si>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</si>
  <si>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</si>
  <si>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</si>
  <si>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</si>
  <si>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</si>
  <si>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</si>
  <si>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</si>
  <si>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</si>
  <si>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</si>
  <si>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</si>
  <si>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</si>
  <si>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</si>
  <si>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</si>
  <si>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</si>
  <si>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</si>
  <si>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</si>
  <si>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</si>
  <si>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</si>
  <si>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</si>
  <si>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</si>
  <si>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</si>
  <si>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</si>
  <si>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</si>
  <si>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</si>
  <si>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</si>
  <si>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</si>
  <si>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</si>
  <si>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</si>
  <si>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</si>
  <si>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</si>
  <si>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</si>
  <si>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</si>
  <si>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</si>
  <si>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</si>
  <si>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</si>
  <si>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</si>
  <si>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</si>
  <si>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</si>
  <si>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</si>
  <si>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</si>
  <si>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</si>
  <si>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</si>
  <si>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</si>
  <si>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</si>
  <si>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</si>
  <si>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</si>
  <si>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</si>
  <si>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</si>
  <si>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</si>
  <si>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</si>
  <si>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</si>
  <si>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</si>
  <si>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</si>
  <si>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</si>
  <si>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</si>
  <si>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</si>
  <si>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</si>
  <si>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</si>
  <si>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</si>
  <si>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</si>
  <si>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</si>
  <si>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</si>
  <si>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</si>
  <si>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</si>
  <si>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</si>
  <si>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</si>
  <si>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</si>
  <si>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</si>
  <si>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</si>
  <si>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</si>
  <si>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</si>
  <si>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</si>
  <si>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</si>
  <si>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</si>
  <si>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</si>
  <si>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</si>
  <si>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</si>
  <si>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</si>
  <si>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</si>
  <si>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</si>
  <si>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</si>
  <si>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</si>
  <si>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</si>
  <si>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</si>
  <si>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</si>
  <si>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</si>
  <si>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</si>
  <si>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</si>
  <si>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</si>
  <si>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</si>
  <si>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</si>
  <si>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</si>
  <si>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</si>
  <si>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</si>
  <si>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</si>
  <si>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</si>
  <si>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</si>
  <si>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</si>
  <si>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</si>
  <si>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</si>
  <si>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</si>
  <si>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</si>
  <si>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</si>
  <si>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</si>
  <si>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</si>
  <si>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</si>
  <si>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</si>
  <si>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</si>
  <si>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</si>
  <si>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</si>
  <si>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</si>
  <si>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</si>
  <si>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</si>
  <si>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</si>
  <si>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</si>
  <si>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</si>
  <si>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</si>
  <si>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</si>
  <si>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</si>
  <si>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</si>
  <si>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</si>
  <si>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</si>
  <si>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</si>
  <si>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</si>
  <si>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</si>
  <si>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</si>
  <si>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</si>
  <si>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</si>
  <si>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</si>
  <si>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</si>
  <si>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</si>
  <si>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</si>
  <si>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</si>
  <si>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</si>
  <si>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</si>
  <si>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</si>
  <si>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</si>
  <si>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</si>
  <si>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</si>
  <si>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</si>
  <si>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</si>
  <si>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</si>
  <si>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</si>
  <si>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</si>
  <si>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</si>
  <si>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</si>
  <si>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</si>
  <si>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</si>
  <si>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</si>
  <si>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</si>
  <si>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</si>
  <si>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</si>
  <si>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</si>
  <si>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</si>
  <si>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</si>
  <si>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</si>
  <si>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</si>
  <si>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</si>
  <si>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</si>
  <si>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</si>
  <si>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</si>
  <si>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</si>
  <si>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</si>
  <si>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</si>
  <si>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</si>
  <si>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</si>
  <si>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</si>
  <si>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</si>
  <si>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</si>
  <si>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</si>
  <si>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</si>
  <si>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</si>
  <si>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</si>
  <si>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</si>
  <si>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</si>
  <si>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</si>
  <si>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</si>
  <si>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</si>
  <si>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</si>
  <si>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</si>
  <si>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</si>
  <si>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</si>
  <si>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</si>
  <si>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</si>
  <si>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</si>
  <si>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</si>
  <si>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</si>
  <si>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</si>
  <si>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</si>
  <si>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</si>
  <si>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</si>
  <si>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</si>
  <si>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</si>
  <si>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</si>
  <si>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</si>
  <si>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</si>
  <si>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</si>
  <si>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</si>
  <si>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</si>
  <si>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</si>
  <si>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</si>
  <si>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</si>
  <si>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</si>
  <si>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</si>
  <si>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</si>
  <si>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</si>
  <si>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</si>
  <si>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</si>
  <si>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</si>
  <si>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</si>
  <si>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</si>
  <si>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</si>
  <si>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</si>
  <si>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</si>
  <si>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</si>
  <si>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</si>
  <si>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</si>
  <si>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</si>
  <si>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</si>
  <si>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</si>
  <si>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</si>
  <si>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</si>
  <si>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</si>
  <si>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</si>
  <si>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</si>
  <si>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</si>
  <si>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</si>
  <si>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</si>
  <si>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</si>
  <si>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</si>
  <si>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</si>
  <si>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</si>
  <si>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</si>
  <si>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</si>
  <si>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</si>
  <si>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</si>
  <si>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</si>
  <si>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</si>
  <si>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</si>
  <si>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</si>
  <si>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</si>
  <si>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</si>
  <si>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</si>
  <si>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</si>
  <si>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</si>
  <si>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</si>
  <si>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</si>
  <si>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</si>
  <si>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</si>
  <si>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</si>
  <si>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</si>
  <si>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</si>
  <si>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</si>
  <si>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</si>
  <si>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</si>
  <si>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</si>
  <si>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</si>
  <si>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</si>
  <si>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</si>
  <si>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</si>
  <si>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</si>
  <si>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</si>
  <si>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</si>
  <si>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</si>
  <si>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</si>
  <si>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</si>
  <si>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</si>
  <si>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</si>
  <si>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</si>
  <si>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</si>
  <si>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</si>
  <si>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</si>
  <si>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</si>
  <si>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</si>
  <si>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</si>
  <si>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</si>
  <si>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</si>
  <si>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</si>
  <si>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</si>
  <si>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</si>
  <si>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</si>
  <si>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</si>
  <si>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</si>
  <si>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</si>
  <si>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</si>
  <si>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</si>
  <si>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</si>
  <si>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</si>
  <si>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</si>
  <si>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</si>
  <si>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</si>
  <si>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</si>
  <si>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</si>
  <si>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</si>
  <si>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</si>
  <si>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</si>
  <si>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</si>
  <si>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</si>
  <si>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</si>
  <si>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</si>
  <si>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</si>
  <si>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</si>
  <si>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</si>
  <si>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</si>
  <si>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</si>
  <si>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</si>
  <si>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</si>
  <si>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</si>
  <si>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</si>
  <si>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</si>
  <si>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</si>
  <si>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</si>
  <si>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</si>
  <si>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</si>
  <si>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</si>
  <si>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</si>
  <si>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</si>
  <si>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</si>
  <si>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</si>
  <si>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</si>
  <si>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</si>
  <si>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</si>
  <si>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</si>
  <si>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</si>
  <si>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</si>
  <si>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</si>
  <si>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</si>
  <si>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</si>
  <si>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</si>
  <si>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</si>
  <si>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</si>
  <si>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</si>
  <si>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</si>
  <si>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</si>
  <si>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</si>
  <si>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</si>
  <si>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</si>
  <si>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</si>
  <si>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</si>
  <si>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</si>
  <si>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</si>
  <si>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</si>
  <si>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</si>
  <si>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</si>
  <si>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</si>
  <si>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</si>
  <si>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</si>
  <si>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</si>
  <si>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</si>
  <si>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</si>
  <si>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</si>
  <si>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</si>
  <si>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</si>
  <si>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</si>
  <si>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</si>
  <si>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</si>
  <si>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</si>
  <si>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</si>
  <si>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</si>
  <si>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</si>
  <si>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</si>
  <si>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</si>
  <si>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</si>
  <si>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</si>
  <si>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</si>
  <si>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</si>
  <si>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</si>
  <si>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</si>
  <si>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</si>
  <si>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</si>
  <si>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</si>
  <si>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</si>
  <si>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</si>
  <si>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</si>
  <si>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</si>
  <si>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</si>
  <si>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</si>
  <si>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</si>
  <si>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</si>
  <si>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</si>
  <si>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</si>
  <si>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</si>
  <si>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</si>
  <si>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</si>
  <si>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</si>
  <si>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</si>
  <si>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</si>
  <si>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</si>
  <si>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</si>
  <si>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</si>
  <si>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</si>
  <si>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</si>
  <si>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</si>
  <si>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</si>
  <si>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</si>
  <si>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</si>
  <si>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</si>
  <si>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</si>
  <si>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</si>
  <si>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</si>
  <si>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</si>
  <si>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</si>
  <si>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</si>
  <si>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</si>
  <si>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</si>
  <si>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</si>
  <si>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</si>
  <si>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</si>
  <si>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</si>
  <si>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</si>
  <si>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</si>
  <si>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</si>
  <si>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</si>
  <si>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</si>
  <si>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</si>
  <si>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</si>
  <si>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</si>
  <si>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</si>
  <si>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</si>
  <si>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</si>
  <si>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</si>
  <si>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</si>
  <si>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</si>
  <si>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</si>
  <si>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</si>
  <si>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</si>
  <si>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</si>
  <si>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</si>
  <si>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</si>
  <si>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</si>
  <si>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</si>
  <si>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</si>
  <si>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</si>
  <si>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</si>
  <si>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</si>
  <si>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</si>
  <si>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</si>
  <si>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</si>
  <si>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</si>
  <si>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</si>
  <si>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</si>
  <si>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</si>
  <si>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</si>
  <si>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</si>
  <si>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</si>
  <si>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</si>
  <si>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</si>
  <si>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</si>
  <si>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</si>
  <si>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</si>
  <si>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</si>
  <si>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</si>
  <si>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</si>
  <si>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</si>
  <si>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</si>
  <si>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</si>
  <si>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</si>
  <si>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</si>
  <si>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</si>
  <si>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</si>
  <si>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</si>
  <si>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</si>
  <si>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</si>
  <si>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</si>
  <si>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</si>
  <si>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</si>
  <si>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</si>
  <si>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</si>
  <si>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</si>
  <si>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</si>
  <si>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</si>
  <si>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</si>
  <si>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</si>
  <si>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</si>
  <si>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</si>
  <si>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</si>
  <si>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</si>
  <si>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</si>
  <si>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</si>
  <si>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</si>
  <si>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</si>
  <si>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</si>
  <si>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</si>
  <si>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</si>
  <si>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</si>
  <si>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</si>
  <si>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</si>
  <si>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</si>
  <si>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</si>
  <si>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</si>
  <si>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</si>
  <si>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</si>
  <si>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</si>
  <si>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</si>
  <si>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</si>
  <si>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</si>
  <si>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</si>
  <si>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</si>
  <si>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</si>
  <si>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</si>
  <si>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</si>
  <si>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</si>
  <si>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</si>
  <si>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</si>
  <si>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</si>
  <si>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</si>
  <si>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</si>
  <si>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</si>
  <si>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</si>
  <si>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</si>
  <si>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</si>
  <si>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</si>
  <si>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</si>
  <si>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</si>
  <si>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</si>
  <si>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</si>
  <si>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</si>
  <si>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</si>
  <si>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</si>
  <si>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</si>
  <si>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</si>
  <si>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</si>
  <si>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</si>
  <si>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</si>
  <si>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</si>
  <si>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</si>
  <si>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</si>
  <si>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</si>
  <si>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</si>
  <si>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</si>
  <si>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</si>
  <si>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</si>
  <si>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</si>
  <si>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</si>
  <si>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</si>
  <si>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</si>
  <si>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</si>
  <si>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</si>
  <si>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</si>
  <si>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</si>
  <si>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</si>
  <si>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</si>
  <si>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</si>
  <si>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</si>
  <si>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</si>
  <si>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</si>
  <si>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</si>
  <si>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</si>
  <si>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</si>
  <si>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</si>
  <si>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</si>
  <si>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</si>
  <si>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</si>
  <si>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</si>
  <si>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</si>
  <si>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</si>
  <si>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</si>
  <si>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</si>
  <si>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</si>
  <si>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</si>
  <si>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</si>
  <si>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</si>
  <si>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</si>
  <si>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</si>
  <si>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</si>
  <si>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</si>
  <si>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</si>
  <si>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</si>
  <si>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</si>
  <si>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</si>
  <si>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</si>
  <si>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</si>
  <si>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</si>
  <si>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</si>
  <si>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</si>
  <si>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</si>
  <si>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</si>
  <si>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</si>
  <si>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</si>
  <si>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</si>
  <si>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</si>
  <si>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</si>
  <si>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</si>
  <si>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</si>
  <si>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</si>
  <si>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</si>
  <si>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</si>
  <si>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</si>
  <si>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</si>
  <si>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</si>
  <si>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</si>
  <si>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</si>
  <si>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</si>
  <si>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</si>
  <si>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</si>
  <si>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</si>
  <si>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</si>
  <si>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</si>
  <si>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</si>
  <si>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</si>
  <si>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</si>
  <si>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</si>
  <si>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</si>
  <si>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</si>
  <si>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</si>
  <si>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</si>
  <si>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</si>
  <si>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</si>
  <si>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</si>
  <si>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</si>
  <si>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</si>
  <si>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</si>
  <si>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</si>
  <si>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</si>
  <si>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</si>
  <si>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</si>
  <si>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</si>
  <si>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</si>
  <si>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</si>
  <si>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</si>
  <si>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</si>
  <si>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</si>
  <si>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</si>
  <si>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</si>
  <si>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</si>
  <si>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</si>
  <si>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</si>
  <si>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</si>
  <si>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</si>
  <si>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</si>
  <si>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</si>
  <si>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</si>
  <si>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</si>
  <si>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</si>
  <si>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</si>
  <si>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</si>
  <si>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</si>
  <si>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</si>
  <si>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</si>
  <si>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</si>
  <si>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</si>
  <si>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</si>
  <si>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</si>
  <si>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</si>
  <si>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</si>
  <si>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</si>
  <si>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</si>
  <si>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</si>
  <si>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</si>
  <si>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</si>
  <si>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</si>
  <si>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</si>
  <si>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</si>
  <si>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</si>
  <si>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</si>
  <si>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</si>
  <si>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</si>
  <si>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</si>
  <si>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</si>
  <si>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</si>
  <si>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</si>
  <si>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</si>
  <si>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</si>
  <si>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</si>
  <si>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</si>
  <si>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</si>
  <si>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</si>
  <si>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</si>
  <si>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</si>
  <si>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</si>
  <si>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</si>
  <si>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</si>
  <si>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</si>
  <si>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</si>
  <si>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</si>
  <si>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</si>
  <si>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</si>
  <si>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</si>
  <si>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</si>
  <si>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</si>
  <si>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</si>
  <si>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</si>
  <si>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</si>
  <si>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</si>
  <si>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</si>
  <si>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</si>
  <si>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</si>
  <si>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</si>
  <si>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</si>
  <si>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</si>
  <si>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</si>
  <si>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</si>
  <si>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</si>
  <si>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</si>
  <si>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</si>
  <si>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</si>
  <si>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</si>
  <si>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</si>
  <si>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</si>
  <si>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</si>
  <si>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</si>
  <si>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</si>
  <si>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</si>
  <si>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</si>
  <si>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</si>
  <si>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</si>
  <si>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</si>
  <si>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</si>
  <si>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</si>
  <si>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</si>
  <si>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</si>
  <si>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</si>
  <si>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</si>
  <si>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</si>
  <si>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</si>
  <si>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</si>
  <si>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</si>
  <si>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</si>
  <si>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</si>
  <si>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</si>
  <si>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</si>
  <si>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</si>
  <si>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</si>
  <si>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</si>
  <si>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</si>
  <si>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</si>
  <si>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</si>
  <si>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</si>
  <si>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</si>
  <si>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</si>
  <si>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</si>
  <si>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</si>
  <si>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</si>
  <si>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</si>
  <si>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</si>
  <si>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</si>
  <si>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</si>
  <si>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</si>
  <si>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</si>
  <si>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</si>
  <si>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</si>
  <si>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</si>
  <si>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</si>
  <si>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</si>
  <si>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</si>
  <si>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</si>
  <si>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</si>
  <si>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</si>
  <si>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</si>
  <si>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</si>
  <si>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</si>
  <si>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</si>
  <si>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</si>
  <si>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</si>
  <si>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</si>
  <si>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</si>
  <si>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</si>
  <si>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</si>
  <si>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</si>
  <si>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</si>
  <si>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</si>
  <si>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</si>
  <si>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</si>
  <si>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</si>
  <si>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</si>
  <si>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</si>
  <si>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</si>
  <si>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</si>
  <si>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</si>
  <si>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</si>
  <si>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</si>
  <si>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</si>
  <si>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</si>
  <si>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</si>
  <si>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</si>
  <si>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</si>
  <si>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</si>
  <si>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</si>
  <si>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</si>
  <si>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</si>
  <si>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</si>
  <si>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</si>
  <si>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</si>
  <si>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</si>
  <si>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</si>
  <si>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</si>
  <si>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</si>
  <si>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</si>
  <si>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</si>
  <si>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</si>
  <si>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</si>
  <si>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</si>
  <si>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</si>
  <si>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</si>
  <si>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</si>
  <si>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</si>
  <si>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</si>
  <si>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</si>
  <si>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</si>
  <si>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</si>
  <si>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</si>
  <si>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</si>
  <si>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</si>
  <si>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</si>
  <si>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</si>
  <si>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</si>
  <si>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</si>
  <si>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</si>
  <si>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</si>
  <si>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</si>
  <si>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</si>
  <si>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</si>
  <si>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</si>
  <si>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</si>
  <si>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</si>
  <si>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</si>
  <si>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</si>
  <si>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</si>
  <si>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</si>
  <si>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</si>
  <si>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</si>
  <si>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</si>
  <si>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</si>
  <si>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</si>
  <si>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</si>
  <si>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</si>
  <si>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</si>
  <si>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</si>
  <si>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</si>
  <si>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</si>
  <si>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</si>
  <si>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</si>
  <si>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</si>
  <si>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</si>
  <si>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</si>
  <si>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</si>
  <si>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</si>
  <si>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</si>
  <si>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</si>
  <si>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</si>
  <si>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</si>
  <si>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</si>
  <si>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</si>
  <si>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</si>
  <si>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</si>
  <si>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</si>
  <si>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</si>
  <si>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</si>
  <si>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</si>
  <si>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</si>
  <si>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</si>
  <si>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</si>
  <si>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</si>
  <si>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</si>
  <si>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</si>
  <si>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</si>
  <si>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</si>
  <si>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</si>
  <si>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</si>
  <si>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</si>
  <si>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</si>
  <si>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</si>
  <si>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</si>
  <si>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</si>
  <si>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</si>
  <si>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</si>
  <si>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</si>
  <si>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</si>
  <si>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</si>
  <si>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</si>
  <si>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</si>
  <si>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</si>
  <si>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</si>
  <si>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</si>
  <si>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</si>
  <si>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</si>
  <si>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</si>
  <si>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</si>
  <si>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</si>
  <si>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</si>
  <si>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</si>
  <si>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</si>
  <si>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</si>
  <si>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</si>
  <si>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</si>
  <si>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</si>
  <si>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</si>
  <si>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</si>
  <si>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</si>
  <si>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</si>
  <si>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</si>
  <si>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</si>
  <si>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</si>
  <si>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</si>
  <si>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</si>
  <si>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</si>
  <si>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</si>
  <si>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</si>
  <si>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</si>
  <si>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</si>
  <si>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</si>
  <si>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</si>
  <si>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</si>
  <si>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</si>
  <si>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</si>
  <si>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</si>
  <si>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</si>
  <si>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</si>
  <si>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</si>
  <si>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</si>
  <si>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</si>
  <si>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</si>
  <si>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</si>
  <si>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</si>
  <si>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</si>
  <si>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</si>
  <si>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</si>
  <si>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</si>
  <si>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</si>
  <si>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</si>
  <si>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</si>
  <si>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</si>
  <si>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</si>
  <si>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</si>
  <si>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</si>
  <si>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</si>
  <si>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</si>
  <si>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</si>
  <si>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</si>
  <si>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</si>
  <si>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</si>
  <si>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</si>
  <si>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</si>
  <si>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</si>
  <si>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</si>
  <si>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</si>
  <si>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</si>
  <si>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</si>
  <si>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</si>
  <si>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</si>
  <si>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</si>
  <si>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</si>
  <si>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</si>
  <si>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</si>
  <si>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</si>
  <si>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</si>
  <si>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</si>
  <si>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</si>
  <si>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</si>
  <si>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</si>
  <si>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</si>
  <si>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</si>
  <si>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</si>
  <si>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</si>
  <si>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</si>
  <si>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</si>
  <si>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</si>
  <si>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</si>
  <si>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</si>
  <si>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</si>
  <si>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</si>
  <si>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</si>
  <si>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</si>
  <si>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</si>
  <si>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</si>
  <si>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</si>
  <si>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</si>
  <si>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</si>
  <si>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</si>
  <si>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</si>
  <si>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</si>
  <si>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</si>
  <si>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</si>
  <si>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</si>
  <si>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</si>
  <si>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</si>
  <si>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</si>
  <si>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</si>
  <si>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</si>
  <si>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</si>
  <si>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</si>
  <si>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</si>
  <si>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</si>
  <si>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</si>
  <si>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</si>
  <si>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</si>
  <si>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</si>
  <si>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</si>
  <si>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</si>
  <si>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</si>
  <si>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</si>
  <si>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</si>
  <si>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</si>
  <si>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</si>
  <si>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</si>
  <si>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</si>
  <si>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</si>
  <si>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</si>
  <si>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</si>
  <si>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</si>
  <si>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</si>
  <si>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</si>
  <si>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</si>
  <si>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</si>
  <si>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</si>
  <si>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</si>
  <si>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</si>
  <si>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</si>
  <si>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</si>
  <si>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</si>
  <si>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</si>
  <si>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</si>
  <si>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</si>
  <si>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</si>
  <si>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</si>
  <si>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</si>
  <si>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</si>
  <si>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</si>
  <si>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</si>
  <si>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</si>
  <si>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</si>
  <si>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</si>
  <si>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</si>
  <si>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</si>
  <si>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</si>
  <si>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</si>
  <si>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</si>
  <si>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</si>
  <si>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</si>
  <si>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</si>
  <si>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</si>
  <si>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</si>
  <si>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</si>
  <si>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</si>
  <si>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</si>
  <si>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</si>
  <si>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</si>
  <si>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</si>
  <si>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</si>
  <si>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</si>
  <si>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</si>
  <si>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</si>
  <si>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</si>
  <si>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</si>
  <si>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</si>
  <si>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</si>
  <si>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</si>
  <si>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</si>
  <si>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</si>
  <si>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</si>
  <si>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</si>
  <si>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</si>
  <si>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</si>
  <si>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</si>
  <si>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</si>
  <si>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</si>
  <si>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</si>
  <si>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</si>
  <si>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</si>
  <si>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</si>
  <si>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</si>
  <si>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</si>
  <si>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</si>
  <si>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</si>
  <si>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</si>
  <si>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</si>
  <si>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</si>
  <si>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</si>
  <si>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</si>
  <si>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</si>
  <si>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</si>
  <si>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</si>
  <si>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</si>
  <si>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</si>
  <si>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</si>
  <si>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</si>
  <si>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</si>
  <si>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</si>
  <si>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</si>
  <si>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</si>
  <si>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</si>
  <si>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</si>
  <si>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</si>
  <si>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</si>
  <si>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</si>
  <si>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</si>
  <si>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</si>
  <si>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</si>
  <si>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</si>
  <si>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</si>
  <si>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</si>
  <si>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</si>
  <si>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</si>
  <si>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</si>
  <si>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</si>
  <si>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</si>
  <si>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</si>
  <si>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</si>
  <si>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</si>
  <si>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</si>
  <si>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</si>
  <si>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</si>
  <si>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</si>
  <si>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</si>
  <si>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</si>
  <si>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</si>
  <si>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</si>
  <si>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</si>
  <si>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</si>
  <si>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</si>
  <si>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</si>
  <si>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</si>
  <si>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</si>
  <si>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</si>
  <si>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</si>
  <si>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</si>
  <si>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</si>
  <si>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</si>
  <si>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</si>
  <si>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</si>
  <si>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</si>
  <si>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</si>
  <si>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</si>
  <si>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</si>
  <si>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</si>
  <si>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</si>
  <si>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</si>
  <si>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</si>
  <si>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</si>
  <si>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</si>
  <si>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</si>
  <si>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</si>
  <si>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</si>
  <si>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</si>
  <si>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</si>
  <si>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</si>
  <si>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</si>
  <si>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</si>
  <si>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</si>
  <si>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</si>
  <si>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</si>
  <si>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</si>
  <si>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</si>
  <si>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</si>
  <si>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</si>
  <si>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</si>
  <si>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</si>
  <si>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</si>
  <si>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</si>
  <si>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</si>
  <si>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</si>
  <si>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</si>
  <si>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</si>
  <si>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</si>
  <si>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</si>
  <si>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</si>
  <si>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</si>
  <si>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</si>
  <si>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</si>
  <si>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</si>
  <si>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</si>
  <si>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</si>
  <si>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</si>
  <si>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</si>
  <si>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</si>
  <si>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</si>
  <si>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</si>
  <si>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</si>
  <si>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</si>
  <si>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</si>
  <si>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</si>
  <si>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</si>
  <si>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</si>
  <si>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</si>
  <si>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</si>
  <si>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</si>
  <si>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</si>
  <si>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</si>
  <si>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</si>
  <si>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</si>
  <si>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</si>
  <si>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</si>
  <si>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</si>
  <si>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</si>
  <si>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</si>
  <si>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</si>
  <si>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</si>
  <si>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</si>
  <si>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</si>
  <si>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</si>
  <si>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</si>
  <si>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</si>
  <si>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</si>
  <si>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</si>
  <si>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</si>
  <si>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</si>
  <si>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</si>
  <si>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</si>
  <si>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</si>
  <si>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</si>
  <si>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</si>
  <si>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</si>
  <si>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</si>
  <si>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</si>
  <si>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</si>
  <si>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</si>
  <si>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</si>
  <si>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</si>
  <si>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</si>
  <si>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</si>
  <si>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</si>
  <si>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</si>
  <si>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</si>
  <si>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</si>
  <si>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</si>
  <si>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</si>
  <si>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</si>
  <si>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</si>
  <si>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</si>
  <si>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</si>
  <si>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</si>
  <si>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</si>
  <si>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</si>
  <si>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</si>
  <si>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</si>
  <si>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</si>
  <si>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</si>
  <si>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</si>
  <si>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</si>
  <si>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</si>
  <si>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</si>
  <si>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</si>
  <si>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</si>
  <si>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</si>
  <si>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</si>
  <si>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</si>
  <si>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</si>
  <si>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</si>
  <si>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</si>
  <si>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</si>
  <si>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</si>
  <si>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</si>
  <si>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</si>
  <si>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</si>
  <si>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</si>
  <si>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</si>
  <si>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</si>
  <si>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</si>
  <si>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</si>
  <si>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</si>
  <si>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</si>
  <si>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</si>
  <si>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</si>
  <si>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</si>
  <si>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</si>
  <si>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</si>
  <si>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</si>
  <si>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</si>
  <si>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</si>
  <si>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</si>
  <si>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</si>
  <si>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</si>
  <si>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</si>
  <si>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</si>
  <si>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</si>
  <si>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</si>
  <si>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</si>
  <si>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</si>
  <si>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</si>
  <si>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</si>
  <si>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</si>
  <si>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</si>
  <si>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</si>
  <si>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</si>
  <si>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</si>
  <si>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</si>
  <si>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</si>
  <si>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</si>
  <si>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</si>
  <si>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</si>
  <si>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</si>
  <si>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</si>
  <si>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</si>
  <si>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</si>
  <si>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</si>
  <si>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</si>
  <si>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</si>
  <si>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</si>
  <si>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</si>
  <si>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</si>
  <si>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</si>
  <si>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</si>
  <si>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</si>
  <si>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</si>
  <si>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</si>
  <si>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</si>
  <si>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</si>
  <si>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</si>
  <si>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</si>
  <si>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</si>
  <si>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</si>
  <si>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</si>
  <si>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</si>
  <si>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</si>
  <si>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</si>
  <si>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</si>
  <si>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</si>
  <si>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</si>
  <si>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</si>
  <si>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</si>
  <si>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</si>
  <si>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</si>
  <si>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</si>
  <si>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</si>
  <si>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</si>
  <si>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</si>
  <si>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</si>
  <si>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</si>
  <si>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</si>
  <si>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</si>
  <si>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</si>
  <si>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</si>
  <si>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</si>
  <si>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</si>
  <si>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</si>
  <si>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</si>
  <si>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</si>
  <si>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</si>
  <si>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</si>
  <si>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</si>
  <si>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</si>
  <si>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</si>
  <si>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</si>
  <si>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</si>
  <si>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</si>
  <si>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</si>
  <si>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</si>
  <si>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</si>
  <si>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</si>
  <si>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</si>
  <si>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</si>
  <si>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</si>
  <si>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</si>
  <si>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</si>
  <si>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</si>
  <si>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</si>
  <si>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</si>
  <si>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</si>
  <si>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</si>
  <si>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</si>
  <si>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</si>
  <si>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</si>
  <si>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</si>
  <si>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</si>
  <si>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</si>
  <si>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</si>
  <si>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</si>
  <si>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</si>
  <si>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</si>
  <si>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</si>
  <si>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</si>
  <si>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</si>
  <si>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</si>
  <si>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</si>
  <si>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</si>
  <si>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</si>
  <si>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</si>
  <si>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</si>
  <si>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</si>
  <si>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</si>
  <si>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</si>
  <si>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</si>
  <si>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</si>
  <si>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</si>
  <si>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</si>
  <si>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</si>
  <si>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</si>
  <si>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</si>
  <si>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</si>
  <si>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</si>
  <si>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</si>
  <si>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</si>
  <si>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</si>
  <si>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</si>
  <si>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</si>
  <si>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</si>
  <si>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</si>
  <si>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</si>
  <si>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</si>
  <si>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</si>
  <si>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</si>
  <si>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</si>
  <si>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</si>
  <si>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</si>
  <si>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</si>
  <si>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</si>
  <si>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</si>
  <si>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</si>
  <si>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</si>
  <si>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</si>
  <si>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</si>
  <si>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</si>
  <si>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</si>
  <si>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</si>
  <si>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</si>
  <si>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</si>
  <si>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</si>
  <si>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</si>
  <si>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</si>
  <si>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</si>
  <si>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</si>
  <si>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</si>
  <si>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</si>
  <si>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</si>
  <si>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</si>
  <si>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</si>
  <si>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</si>
  <si>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</si>
  <si>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</si>
  <si>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</si>
  <si>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</si>
  <si>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</si>
  <si>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</si>
  <si>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</si>
  <si>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</si>
  <si>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</si>
  <si>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</si>
  <si>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</si>
  <si>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</si>
  <si>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</si>
  <si>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</si>
  <si>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</si>
  <si>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</si>
  <si>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</si>
  <si>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</si>
  <si>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</si>
  <si>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</si>
  <si>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</si>
  <si>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</si>
  <si>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</si>
  <si>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</si>
  <si>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</si>
  <si>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</si>
  <si>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</si>
  <si>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</si>
  <si>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</si>
  <si>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</si>
  <si>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</si>
  <si>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</si>
  <si>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</si>
  <si>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</si>
  <si>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</si>
  <si>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</si>
  <si>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</si>
  <si>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</si>
  <si>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</si>
  <si>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</si>
  <si>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</si>
  <si>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</si>
  <si>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</si>
  <si>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</si>
  <si>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</si>
  <si>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</si>
  <si>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</si>
  <si>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</si>
  <si>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</si>
  <si>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</si>
  <si>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</si>
  <si>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</si>
  <si>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</si>
  <si>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</si>
  <si>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</si>
  <si>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</si>
  <si>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</si>
  <si>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</si>
  <si>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</si>
  <si>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</si>
  <si>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</si>
  <si>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</si>
  <si>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</si>
  <si>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</si>
  <si>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</si>
  <si>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</si>
  <si>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</si>
  <si>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</si>
  <si>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</si>
  <si>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</si>
  <si>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</si>
  <si>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</si>
  <si>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</si>
  <si>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</si>
  <si>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</si>
  <si>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</si>
  <si>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</si>
  <si>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</si>
  <si>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</si>
  <si>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</si>
  <si>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</si>
  <si>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</si>
  <si>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</si>
  <si>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</si>
  <si>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</si>
  <si>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</si>
  <si>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</si>
  <si>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</si>
  <si>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</si>
  <si>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</si>
  <si>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</si>
  <si>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</si>
  <si>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</si>
  <si>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</si>
  <si>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</si>
  <si>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</si>
  <si>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</si>
  <si>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</si>
  <si>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</si>
  <si>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</si>
  <si>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</si>
  <si>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</si>
  <si>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</si>
  <si>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</si>
  <si>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</si>
  <si>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</si>
  <si>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</si>
  <si>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</si>
  <si>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</si>
  <si>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</si>
  <si>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</si>
  <si>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</si>
  <si>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</si>
  <si>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</si>
  <si>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</si>
  <si>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</si>
  <si>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</si>
  <si>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</si>
  <si>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</si>
  <si>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</si>
  <si>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</si>
  <si>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</si>
  <si>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</si>
  <si>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</si>
  <si>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</si>
  <si>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</si>
  <si>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</si>
  <si>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</si>
  <si>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</si>
  <si>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</si>
  <si>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</si>
  <si>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</si>
  <si>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</si>
  <si>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</si>
  <si>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</si>
  <si>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</si>
  <si>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</si>
  <si>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</si>
  <si>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</si>
  <si>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</si>
  <si>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</si>
  <si>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</si>
  <si>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</si>
  <si>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</si>
  <si>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</si>
  <si>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</si>
  <si>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</si>
  <si>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</si>
  <si>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</si>
  <si>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</si>
  <si>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</si>
  <si>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</si>
  <si>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</si>
  <si>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</si>
  <si>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</si>
  <si>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</si>
  <si>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</si>
  <si>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</si>
  <si>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</si>
  <si>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</si>
  <si>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</si>
  <si>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</si>
  <si>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</si>
  <si>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</si>
  <si>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</si>
  <si>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</si>
  <si>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</si>
  <si>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</si>
  <si>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</si>
  <si>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</si>
  <si>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</si>
  <si>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</si>
  <si>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</si>
  <si>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</si>
  <si>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</si>
  <si>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</si>
  <si>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</si>
  <si>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</si>
  <si>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</si>
  <si>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</si>
  <si>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</si>
  <si>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</si>
  <si>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</si>
  <si>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</si>
  <si>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</si>
  <si>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</si>
  <si>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</si>
  <si>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</si>
  <si>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</si>
  <si>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</si>
  <si>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</si>
  <si>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</si>
  <si>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</si>
  <si>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</si>
  <si>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</si>
  <si>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</si>
  <si>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</si>
  <si>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</si>
  <si>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</si>
  <si>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</si>
  <si>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</si>
  <si>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</si>
  <si>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</si>
  <si>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</si>
  <si>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</si>
  <si>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</si>
  <si>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</si>
  <si>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</si>
  <si>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</si>
  <si>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</si>
  <si>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</si>
  <si>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</si>
  <si>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</si>
  <si>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</si>
  <si>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</si>
  <si>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</si>
  <si>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</si>
  <si>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</si>
  <si>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</si>
  <si>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</si>
  <si>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</si>
  <si>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</si>
  <si>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</si>
  <si>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</si>
  <si>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</si>
  <si>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</si>
  <si>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</si>
  <si>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</si>
  <si>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</si>
  <si>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</si>
  <si>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</si>
  <si>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</si>
  <si>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</si>
  <si>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</si>
  <si>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</si>
  <si>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</si>
  <si>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</si>
  <si>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</si>
  <si>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</si>
  <si>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</si>
  <si>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</si>
  <si>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</si>
  <si>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</si>
  <si>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</si>
  <si>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</si>
  <si>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</si>
  <si>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</si>
  <si>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</si>
  <si>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</si>
  <si>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</si>
  <si>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</si>
  <si>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</si>
  <si>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</si>
  <si>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</si>
  <si>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</si>
  <si>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</si>
  <si>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</si>
  <si>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</si>
  <si>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</si>
  <si>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</si>
  <si>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</si>
  <si>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</si>
  <si>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</si>
  <si>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</si>
  <si>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</si>
  <si>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</si>
  <si>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</si>
  <si>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</si>
  <si>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</si>
  <si>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</si>
  <si>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</si>
  <si>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</si>
  <si>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</si>
  <si>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</si>
  <si>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</si>
  <si>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</si>
  <si>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</si>
  <si>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</si>
  <si>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</si>
  <si>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</si>
  <si>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</si>
  <si>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</si>
  <si>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</si>
  <si>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</si>
  <si>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</si>
  <si>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</si>
  <si>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</si>
  <si>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</si>
  <si>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</si>
  <si>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</si>
  <si>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</si>
  <si>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</si>
  <si>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</si>
  <si>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</si>
  <si>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</si>
  <si>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</si>
  <si>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</si>
  <si>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</si>
  <si>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</si>
  <si>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</si>
  <si>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</si>
  <si>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</si>
  <si>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</si>
  <si>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</si>
  <si>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</si>
  <si>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</si>
  <si>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</si>
  <si>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</si>
  <si>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</si>
  <si>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</si>
  <si>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</si>
  <si>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</si>
  <si>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</si>
  <si>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</si>
  <si>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</si>
  <si>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</si>
  <si>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</si>
  <si>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</si>
  <si>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</si>
  <si>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</si>
  <si>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</si>
  <si>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</si>
  <si>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</si>
  <si>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</si>
  <si>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</si>
  <si>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</si>
  <si>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</si>
  <si>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</si>
  <si>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</si>
  <si>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</si>
  <si>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</si>
  <si>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</si>
  <si>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</si>
  <si>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</si>
  <si>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</si>
  <si>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</si>
  <si>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</si>
  <si>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</si>
  <si>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</si>
  <si>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</si>
  <si>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</si>
  <si>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</si>
  <si>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</si>
  <si>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</si>
  <si>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</si>
  <si>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</si>
  <si>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</si>
  <si>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</si>
  <si>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</si>
  <si>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</si>
  <si>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</si>
  <si>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</si>
  <si>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</si>
  <si>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</si>
  <si>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</si>
  <si>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</si>
  <si>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</si>
  <si>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</si>
  <si>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</si>
  <si>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</si>
  <si>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</si>
  <si>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</si>
  <si>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</si>
  <si>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</si>
  <si>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</si>
  <si>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</si>
  <si>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</si>
  <si>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</si>
  <si>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</si>
  <si>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</si>
  <si>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</si>
  <si>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</si>
  <si>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</si>
  <si>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</si>
  <si>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</si>
  <si>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</si>
  <si>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</si>
  <si>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</si>
  <si>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</si>
  <si>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</si>
  <si>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</si>
  <si>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</si>
  <si>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</si>
  <si>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</si>
  <si>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</si>
  <si>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</si>
  <si>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</si>
  <si>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</si>
  <si>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</si>
  <si>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</si>
  <si>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</si>
  <si>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</si>
  <si>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</si>
  <si>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</si>
  <si>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</si>
  <si>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</si>
  <si>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</si>
  <si>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</si>
  <si>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</si>
  <si>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</si>
  <si>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</si>
  <si>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</si>
  <si>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</si>
  <si>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</si>
  <si>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</si>
  <si>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</si>
  <si>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</si>
  <si>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</si>
  <si>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</si>
  <si>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</si>
  <si>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</si>
  <si>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</si>
  <si>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</si>
  <si>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</si>
  <si>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</si>
  <si>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</si>
  <si>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</si>
  <si>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</si>
  <si>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</si>
  <si>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</si>
  <si>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</si>
  <si>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</si>
  <si>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</si>
  <si>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</si>
  <si>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</si>
  <si>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</si>
  <si>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</si>
  <si>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</si>
  <si>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</si>
  <si>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</si>
  <si>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</si>
  <si>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</si>
  <si>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</si>
  <si>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</si>
  <si>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</si>
  <si>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</si>
  <si>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</si>
  <si>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</si>
  <si>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</si>
  <si>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</si>
  <si>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</si>
  <si>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</si>
  <si>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</si>
  <si>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</si>
  <si>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</si>
  <si>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</si>
  <si>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</si>
  <si>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</si>
  <si>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</si>
  <si>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</si>
  <si>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</si>
  <si>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</si>
  <si>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</si>
  <si>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</si>
  <si>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</si>
  <si>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</si>
  <si>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</si>
  <si>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</si>
  <si>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</si>
  <si>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</si>
  <si>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</si>
  <si>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</si>
  <si>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</si>
  <si>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</si>
  <si>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</si>
  <si>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</si>
  <si>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</si>
  <si>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</si>
  <si>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</si>
  <si>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</si>
  <si>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</si>
  <si>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</si>
  <si>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</si>
  <si>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</si>
  <si>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</si>
  <si>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</si>
  <si>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</si>
  <si>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</si>
  <si>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</si>
  <si>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</si>
  <si>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</si>
  <si>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</si>
  <si>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</si>
  <si>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</si>
  <si>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</si>
  <si>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</si>
  <si>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</si>
  <si>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</si>
  <si>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</si>
  <si>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</si>
  <si>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</si>
  <si>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</si>
  <si>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</si>
  <si>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</si>
  <si>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</si>
  <si>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</si>
  <si>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</si>
  <si>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</si>
  <si>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</si>
  <si>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</si>
  <si>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</si>
  <si>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</si>
  <si>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</si>
  <si>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</si>
  <si>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</si>
  <si>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</si>
  <si>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</si>
  <si>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</si>
  <si>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</si>
  <si>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</si>
  <si>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</si>
  <si>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</si>
  <si>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</si>
  <si>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</si>
  <si>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</si>
  <si>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</si>
  <si>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</si>
  <si>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</si>
  <si>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</si>
  <si>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</si>
  <si>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</si>
  <si>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</si>
  <si>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</si>
  <si>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</si>
  <si>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</si>
  <si>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</si>
  <si>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</si>
  <si>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</si>
  <si>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</si>
  <si>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</si>
  <si>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</si>
  <si>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</si>
  <si>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</si>
  <si>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</si>
  <si>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</si>
  <si>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</si>
  <si>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</si>
  <si>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</si>
  <si>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</si>
  <si>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</si>
  <si>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</si>
  <si>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</si>
  <si>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</si>
  <si>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</si>
  <si>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</si>
  <si>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</si>
  <si>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</si>
  <si>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</si>
  <si>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</si>
  <si>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</si>
  <si>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</si>
  <si>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</si>
  <si>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</si>
  <si>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</si>
  <si>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</si>
  <si>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</si>
  <si>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</si>
  <si>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</si>
  <si>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</si>
  <si>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</si>
  <si>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</si>
  <si>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</si>
  <si>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</si>
  <si>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</si>
  <si>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</si>
  <si>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</si>
  <si>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</si>
  <si>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</si>
  <si>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</si>
  <si>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</si>
  <si>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</si>
  <si>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</si>
  <si>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</si>
  <si>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</si>
  <si>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</si>
  <si>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</si>
  <si>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</si>
  <si>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</si>
  <si>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</si>
  <si>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</si>
  <si>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</si>
  <si>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</si>
  <si>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</si>
  <si>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</si>
  <si>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</si>
  <si>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</si>
  <si>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</si>
  <si>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</si>
  <si>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</si>
  <si>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</si>
  <si>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</si>
  <si>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</si>
  <si>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</si>
  <si>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</si>
  <si>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</si>
  <si>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</si>
  <si>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</si>
  <si>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</si>
  <si>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</si>
  <si>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</si>
  <si>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</si>
  <si>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</si>
  <si>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</si>
  <si>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</si>
  <si>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</si>
  <si>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</si>
  <si>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</si>
  <si>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</si>
  <si>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</si>
  <si>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</si>
  <si>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</si>
  <si>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</si>
  <si>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</si>
  <si>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</si>
  <si>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</si>
  <si>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</si>
  <si>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</si>
  <si>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</si>
  <si>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</si>
  <si>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</si>
  <si>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</si>
  <si>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</si>
  <si>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</si>
  <si>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</si>
  <si>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</si>
  <si>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</si>
  <si>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</si>
  <si>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</si>
  <si>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</si>
  <si>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</si>
  <si>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</si>
  <si>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</si>
  <si>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</si>
  <si>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</si>
  <si>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</si>
  <si>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</si>
  <si>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</si>
  <si>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</si>
  <si>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</si>
  <si>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</si>
  <si>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</si>
  <si>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</si>
  <si>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</si>
  <si>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</si>
  <si>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</si>
  <si>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</si>
  <si>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</si>
  <si>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</si>
  <si>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</si>
  <si>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</si>
  <si>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</si>
  <si>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</si>
  <si>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</si>
  <si>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</si>
  <si>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</si>
  <si>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</si>
  <si>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</si>
  <si>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</si>
  <si>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</si>
  <si>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</si>
  <si>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</si>
  <si>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</si>
  <si>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</si>
  <si>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</si>
  <si>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</si>
  <si>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</si>
  <si>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</si>
  <si>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</si>
  <si>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</si>
  <si>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</si>
  <si>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</si>
  <si>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</si>
  <si>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</si>
  <si>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</si>
  <si>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</si>
  <si>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</si>
  <si>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</si>
  <si>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</si>
  <si>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</si>
  <si>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</si>
  <si>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</si>
  <si>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</si>
  <si>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</si>
  <si>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</si>
  <si>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</si>
  <si>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</si>
  <si>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</si>
  <si>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</si>
  <si>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</si>
  <si>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</si>
  <si>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</si>
  <si>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</si>
  <si>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</si>
  <si>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</si>
  <si>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</si>
  <si>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</si>
  <si>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</si>
  <si>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</si>
  <si>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</si>
  <si>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</si>
  <si>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</si>
  <si>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</si>
  <si>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</si>
  <si>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</si>
  <si>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</si>
  <si>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</si>
  <si>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</si>
  <si>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</si>
  <si>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</si>
  <si>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</si>
  <si>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</si>
  <si>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</si>
  <si>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</si>
  <si>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</si>
  <si>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</si>
  <si>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</si>
  <si>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</si>
  <si>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</si>
  <si>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</si>
  <si>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</si>
  <si>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</si>
  <si>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</si>
  <si>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</si>
  <si>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</si>
  <si>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</si>
  <si>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</si>
  <si>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</si>
  <si>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</si>
  <si>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</si>
  <si>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</si>
  <si>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</si>
  <si>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</si>
  <si>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</si>
  <si>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</si>
  <si>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</si>
  <si>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</si>
  <si>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</si>
  <si>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</si>
  <si>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</si>
  <si>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</si>
  <si>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</si>
  <si>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</si>
  <si>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</si>
  <si>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</si>
  <si>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</si>
  <si>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</si>
  <si>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</si>
  <si>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</si>
  <si>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</si>
  <si>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</si>
  <si>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</si>
  <si>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</si>
  <si>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</si>
  <si>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</si>
  <si>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</si>
  <si>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</si>
  <si>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</si>
  <si>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</si>
  <si>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</si>
  <si>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</si>
  <si>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</si>
  <si>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</si>
  <si>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</si>
  <si>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</si>
  <si>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</si>
  <si>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</si>
  <si>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</si>
  <si>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</si>
  <si>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</si>
  <si>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</si>
  <si>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</si>
  <si>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</si>
  <si>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</si>
  <si>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</si>
  <si>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</si>
  <si>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</si>
  <si>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</si>
  <si>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</si>
  <si>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</si>
  <si>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</si>
  <si>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</si>
  <si>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</si>
  <si>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</si>
  <si>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</si>
  <si>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</si>
  <si>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</si>
  <si>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</si>
  <si>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</si>
  <si>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</si>
  <si>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</si>
  <si>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</si>
  <si>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</si>
  <si>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</si>
  <si>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</si>
  <si>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</si>
  <si>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</si>
  <si>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</si>
  <si>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</si>
  <si>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</si>
  <si>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</si>
  <si>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</si>
  <si>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</si>
  <si>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</si>
  <si>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</si>
  <si>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</si>
  <si>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</si>
  <si>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</si>
  <si>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</si>
  <si>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</si>
  <si>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</si>
  <si>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</si>
  <si>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</si>
  <si>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</si>
  <si>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</si>
  <si>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</si>
  <si>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</si>
  <si>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</si>
  <si>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</si>
  <si>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</si>
  <si>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</si>
  <si>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</si>
  <si>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</si>
  <si>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</si>
  <si>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</si>
  <si>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</si>
  <si>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</si>
  <si>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</si>
  <si>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</si>
  <si>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</si>
  <si>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</si>
  <si>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</si>
  <si>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</si>
  <si>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</si>
  <si>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</si>
  <si>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</si>
  <si>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</si>
  <si>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</si>
  <si>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</si>
  <si>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</si>
  <si>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</si>
  <si>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</si>
  <si>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</si>
  <si>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</si>
  <si>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</si>
  <si>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</si>
  <si>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</si>
  <si>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</si>
  <si>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</si>
  <si>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</si>
  <si>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</si>
  <si>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</si>
  <si>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</si>
  <si>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</si>
  <si>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</si>
  <si>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</si>
  <si>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</si>
  <si>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</si>
  <si>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</si>
  <si>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</si>
  <si>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</si>
  <si>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</si>
  <si>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</si>
  <si>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</si>
  <si>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</si>
  <si>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</si>
  <si>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</si>
  <si>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</si>
  <si>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</si>
  <si>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</si>
  <si>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</si>
  <si>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</si>
  <si>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</si>
  <si>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</si>
  <si>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</si>
  <si>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</si>
  <si>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</si>
  <si>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</si>
  <si>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</si>
  <si>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</si>
  <si>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</si>
  <si>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</si>
  <si>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</si>
  <si>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</si>
  <si>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</si>
  <si>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</si>
  <si>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</si>
  <si>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</si>
  <si>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</si>
  <si>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</si>
  <si>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</si>
  <si>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</si>
  <si>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</si>
  <si>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</si>
  <si>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</si>
  <si>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</si>
  <si>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</si>
  <si>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</si>
  <si>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</si>
  <si>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</si>
  <si>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</si>
  <si>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</si>
  <si>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</si>
  <si>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</si>
  <si>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</si>
  <si>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</si>
  <si>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</si>
  <si>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</si>
  <si>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</si>
  <si>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</si>
  <si>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</si>
  <si>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</si>
  <si>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</si>
  <si>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</si>
  <si>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</si>
  <si>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</si>
  <si>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</si>
  <si>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</si>
  <si>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</si>
  <si>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</si>
  <si>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</si>
  <si>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</si>
  <si>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</si>
  <si>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</si>
  <si>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</si>
  <si>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</si>
  <si>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</si>
  <si>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</si>
  <si>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</si>
  <si>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</si>
  <si>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</si>
  <si>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</si>
  <si>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</si>
  <si>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</si>
  <si>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</si>
  <si>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</si>
  <si>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</si>
  <si>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</si>
  <si>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</si>
  <si>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</si>
  <si>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</si>
  <si>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</si>
  <si>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</si>
  <si>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</si>
  <si>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</si>
  <si>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</si>
  <si>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</si>
  <si>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</si>
  <si>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</si>
  <si>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</si>
  <si>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</si>
  <si>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</si>
  <si>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</si>
  <si>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</si>
  <si>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</si>
  <si>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</si>
  <si>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</si>
  <si>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</si>
  <si>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</si>
  <si>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</si>
  <si>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</si>
  <si>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</si>
  <si>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</si>
  <si>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</si>
  <si>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</si>
  <si>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</si>
  <si>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</si>
  <si>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</si>
  <si>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</si>
  <si>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</si>
  <si>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</si>
  <si>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</si>
  <si>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</si>
  <si>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</si>
  <si>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</si>
  <si>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</si>
  <si>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</si>
  <si>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</si>
  <si>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</si>
  <si>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</si>
  <si>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</si>
  <si>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</si>
  <si>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</si>
  <si>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</si>
  <si>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</si>
  <si>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</si>
  <si>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</si>
  <si>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</si>
  <si>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</si>
  <si>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</si>
  <si>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</si>
  <si>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</si>
  <si>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</si>
  <si>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</si>
  <si>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</si>
  <si>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</si>
  <si>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</si>
  <si>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</si>
  <si>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</si>
  <si>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</si>
  <si>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</si>
  <si>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</si>
  <si>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</si>
  <si>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</si>
  <si>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</si>
  <si>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</si>
  <si>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</si>
  <si>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</si>
  <si>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</si>
  <si>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</si>
  <si>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</si>
  <si>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</si>
  <si>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</si>
  <si>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</si>
  <si>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</si>
  <si>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</si>
  <si>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</si>
  <si>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</si>
  <si>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</si>
  <si>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</si>
  <si>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</si>
  <si>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</si>
  <si>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</si>
  <si>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</si>
  <si>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</si>
  <si>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</si>
  <si>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</si>
  <si>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</si>
  <si>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</si>
  <si>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</si>
  <si>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</si>
  <si>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</si>
  <si>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</si>
  <si>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</si>
  <si>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</si>
  <si>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</si>
  <si>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</si>
  <si>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</si>
  <si>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</si>
  <si>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</si>
  <si>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</si>
  <si>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</si>
  <si>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</si>
  <si>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</si>
  <si>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</si>
  <si>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</si>
  <si>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</si>
  <si>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</si>
  <si>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</si>
  <si>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</si>
  <si>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</si>
  <si>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</si>
  <si>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</si>
  <si>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</si>
  <si>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</si>
  <si>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</si>
  <si>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</si>
  <si>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</si>
  <si>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</si>
  <si>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</si>
  <si>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</si>
  <si>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</si>
  <si>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</si>
  <si>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</si>
  <si>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</si>
  <si>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</si>
  <si>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</si>
  <si>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</si>
  <si>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</si>
  <si>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</si>
  <si>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</si>
  <si>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</si>
  <si>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</si>
  <si>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</si>
  <si>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</si>
  <si>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</si>
  <si>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</si>
  <si>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</si>
  <si>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</si>
  <si>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</si>
  <si>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</si>
  <si>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</si>
  <si>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</si>
  <si>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</si>
  <si>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</si>
  <si>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</si>
  <si>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</si>
  <si>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</si>
  <si>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</si>
  <si>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</si>
  <si>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</si>
  <si>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</si>
  <si>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</si>
  <si>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</si>
  <si>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</si>
  <si>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</si>
  <si>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</si>
  <si>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</si>
  <si>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</si>
  <si>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</si>
  <si>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</si>
  <si>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</si>
  <si>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</si>
  <si>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</si>
  <si>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</si>
  <si>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</si>
  <si>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</si>
  <si>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</si>
  <si>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</si>
  <si>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</si>
  <si>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</si>
  <si>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</si>
  <si>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</si>
  <si>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</si>
  <si>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</si>
  <si>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</si>
  <si>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</si>
  <si>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</si>
  <si>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</si>
  <si>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</si>
  <si>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</si>
  <si>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</si>
  <si>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</si>
  <si>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</si>
  <si>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</si>
  <si>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</si>
  <si>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</si>
  <si>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</si>
  <si>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</si>
  <si>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</si>
  <si>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</si>
  <si>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</si>
  <si>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</si>
  <si>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</si>
  <si>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</si>
  <si>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</si>
  <si>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</si>
  <si>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</si>
  <si>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</si>
  <si>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</si>
  <si>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</si>
  <si>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</si>
  <si>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</si>
  <si>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</si>
  <si>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</si>
  <si>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</si>
  <si>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</si>
  <si>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</si>
  <si>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</si>
  <si>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</si>
  <si>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</si>
  <si>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</si>
  <si>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</si>
  <si>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</si>
  <si>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</si>
  <si>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</si>
  <si>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</si>
  <si>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</si>
  <si>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</si>
  <si>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</si>
  <si>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</si>
  <si>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</si>
  <si>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</si>
  <si>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</si>
  <si>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</si>
  <si>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</si>
  <si>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</si>
  <si>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</si>
  <si>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</si>
  <si>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</si>
  <si>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</si>
  <si>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</si>
  <si>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</si>
  <si>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</si>
  <si>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</si>
  <si>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</si>
  <si>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</si>
  <si>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</si>
  <si>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</si>
  <si>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</si>
  <si>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</si>
  <si>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</si>
  <si>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</si>
  <si>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</si>
  <si>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</si>
  <si>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</si>
  <si>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</si>
  <si>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</si>
  <si>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</si>
  <si>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</si>
  <si>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</si>
  <si>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</si>
  <si>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</si>
  <si>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</si>
  <si>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</si>
  <si>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</si>
  <si>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</si>
  <si>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</si>
  <si>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</si>
  <si>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</si>
  <si>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</si>
  <si>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</si>
  <si>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</si>
  <si>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</si>
  <si>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</si>
  <si>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</si>
  <si>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</si>
  <si>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</si>
  <si>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</si>
  <si>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</si>
  <si>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</si>
  <si>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</si>
  <si>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</si>
  <si>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</si>
  <si>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</si>
  <si>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</si>
  <si>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</si>
  <si>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</si>
  <si>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</si>
  <si>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</si>
  <si>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</si>
  <si>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</si>
  <si>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</si>
  <si>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</si>
  <si>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</si>
  <si>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</si>
  <si>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</si>
  <si>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</si>
  <si>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</si>
  <si>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</si>
  <si>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</si>
  <si>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</si>
  <si>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</si>
  <si>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</si>
  <si>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</si>
  <si>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</si>
  <si>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</si>
  <si>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</si>
  <si>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</si>
  <si>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</si>
  <si>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</si>
  <si>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</si>
  <si>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</si>
  <si>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</si>
  <si>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</si>
  <si>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</si>
  <si>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</si>
  <si>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</si>
  <si>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</si>
  <si>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</si>
  <si>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</si>
  <si>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</si>
  <si>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</si>
  <si>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</si>
  <si>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</si>
  <si>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</si>
  <si>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</si>
  <si>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</si>
  <si>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</si>
  <si>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</si>
  <si>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</si>
  <si>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</si>
  <si>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</si>
  <si>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</si>
  <si>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</si>
  <si>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</si>
  <si>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</si>
  <si>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</si>
  <si>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</si>
  <si>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</si>
  <si>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</si>
  <si>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</si>
  <si>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</si>
  <si>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</si>
  <si>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</si>
  <si>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</si>
  <si>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</si>
  <si>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</si>
  <si>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</si>
  <si>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</si>
  <si>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</si>
  <si>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</si>
  <si>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</si>
  <si>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</si>
  <si>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</si>
  <si>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</si>
  <si>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</si>
  <si>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</si>
  <si>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</si>
  <si>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</si>
  <si>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</si>
  <si>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</si>
  <si>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</si>
  <si>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</si>
  <si>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</si>
  <si>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</si>
  <si>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</si>
  <si>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</si>
  <si>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</si>
  <si>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</si>
  <si>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</si>
  <si>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</si>
  <si>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</si>
  <si>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</si>
  <si>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</si>
  <si>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</si>
  <si>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</si>
  <si>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</si>
  <si>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</si>
  <si>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</si>
  <si>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</si>
  <si>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</si>
  <si>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</si>
  <si>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</si>
  <si>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</si>
  <si>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</si>
  <si>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</si>
  <si>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</si>
  <si>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</si>
  <si>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</si>
  <si>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</si>
  <si>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</si>
  <si>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</si>
  <si>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</si>
  <si>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</si>
  <si>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</si>
  <si>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</si>
  <si>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</si>
  <si>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</si>
  <si>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</si>
  <si>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</si>
  <si>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</si>
  <si>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</si>
  <si>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</si>
  <si>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</si>
  <si>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</si>
  <si>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</si>
  <si>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</si>
  <si>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</si>
  <si>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</si>
  <si>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</si>
  <si>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</si>
  <si>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</si>
  <si>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</si>
  <si>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</si>
  <si>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</si>
  <si>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</si>
  <si>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</si>
  <si>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</si>
  <si>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</si>
  <si>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</si>
  <si>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</si>
  <si>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</si>
  <si>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</si>
  <si>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</si>
  <si>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</si>
  <si>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</si>
  <si>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</si>
  <si>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</si>
  <si>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</si>
  <si>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</si>
  <si>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</si>
  <si>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</si>
  <si>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</si>
  <si>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</si>
  <si>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</si>
  <si>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</si>
  <si>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</si>
  <si>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</si>
  <si>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</si>
  <si>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</si>
  <si>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</si>
  <si>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</si>
  <si>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</si>
  <si>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</si>
  <si>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</si>
  <si>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</si>
  <si>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</si>
  <si>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</si>
  <si>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</si>
  <si>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</si>
  <si>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</si>
  <si>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</si>
  <si>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</si>
  <si>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</si>
  <si>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</si>
  <si>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</si>
  <si>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</si>
  <si>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</si>
  <si>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</si>
  <si>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</si>
  <si>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</si>
  <si>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</si>
  <si>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</si>
  <si>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</si>
  <si>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</si>
  <si>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</si>
  <si>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</si>
  <si>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</si>
  <si>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</si>
  <si>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</si>
  <si>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</si>
  <si>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</si>
  <si>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</si>
  <si>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</si>
  <si>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</si>
  <si>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</si>
  <si>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</si>
  <si>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</si>
  <si>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</si>
  <si>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</si>
  <si>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</si>
  <si>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</si>
  <si>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</si>
  <si>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</si>
  <si>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</si>
  <si>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</si>
  <si>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</si>
  <si>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</si>
  <si>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</si>
  <si>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</si>
  <si>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</si>
  <si>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</si>
  <si>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</si>
  <si>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</si>
  <si>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</si>
  <si>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</si>
  <si>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</si>
  <si>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</si>
  <si>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</si>
  <si>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</si>
  <si>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</si>
  <si>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</si>
  <si>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</si>
  <si>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</si>
  <si>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</si>
  <si>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</si>
  <si>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</si>
  <si>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</si>
  <si>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</si>
  <si>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</si>
  <si>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</si>
  <si>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</si>
  <si>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</si>
  <si>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</si>
  <si>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</si>
  <si>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</si>
  <si>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</si>
  <si>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</si>
  <si>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</si>
  <si>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</si>
  <si>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</si>
  <si>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</si>
  <si>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</si>
  <si>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</si>
  <si>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</si>
  <si>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</si>
  <si>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</si>
  <si>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</si>
  <si>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</si>
  <si>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</si>
  <si>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</si>
  <si>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</si>
  <si>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</si>
  <si>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</si>
  <si>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</si>
  <si>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</si>
  <si>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</si>
  <si>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</si>
  <si>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</si>
  <si>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</si>
  <si>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</si>
  <si>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</si>
  <si>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</si>
  <si>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</si>
  <si>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</si>
  <si>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</si>
  <si>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</si>
  <si>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</si>
  <si>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</si>
  <si>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</si>
  <si>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</si>
  <si>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</si>
  <si>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</si>
  <si>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</si>
  <si>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</si>
  <si>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</si>
  <si>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</si>
  <si>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</si>
  <si>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</si>
  <si>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</si>
  <si>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</si>
  <si>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</si>
  <si>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</si>
  <si>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</si>
  <si>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</si>
  <si>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</si>
  <si>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</si>
  <si>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</si>
  <si>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</si>
  <si>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</si>
  <si>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</si>
  <si>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</si>
  <si>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</si>
  <si>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</si>
  <si>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</si>
  <si>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</si>
  <si>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</si>
  <si>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</si>
  <si>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</si>
  <si>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</si>
  <si>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</si>
  <si>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</si>
  <si>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</si>
  <si>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</si>
  <si>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</si>
  <si>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</si>
  <si>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</si>
  <si>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</si>
  <si>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</si>
  <si>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</si>
  <si>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</si>
  <si>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</si>
  <si>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</si>
  <si>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</si>
  <si>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</si>
  <si>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</si>
  <si>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</si>
  <si>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</si>
  <si>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</si>
  <si>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</si>
  <si>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</si>
  <si>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</si>
  <si>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</si>
  <si>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</si>
  <si>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</si>
  <si>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</si>
  <si>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</si>
  <si>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</si>
  <si>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</si>
  <si>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</si>
  <si>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</si>
  <si>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</si>
  <si>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</si>
  <si>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</si>
  <si>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</si>
  <si>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</si>
  <si>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</si>
  <si>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</si>
  <si>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</si>
  <si>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</si>
  <si>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</si>
  <si>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</si>
  <si>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</si>
  <si>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</si>
  <si>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</si>
  <si>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</si>
  <si>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</si>
  <si>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</si>
  <si>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</si>
  <si>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</si>
  <si>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</si>
  <si>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</si>
  <si>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</si>
  <si>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</si>
  <si>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</si>
  <si>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</si>
  <si>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</si>
  <si>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</si>
  <si>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</si>
  <si>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</si>
  <si>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</si>
  <si>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</si>
  <si>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</si>
  <si>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</si>
  <si>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</si>
  <si>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</si>
  <si>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</si>
  <si>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</si>
  <si>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</si>
  <si>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</si>
  <si>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</si>
  <si>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</si>
  <si>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</si>
  <si>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</si>
  <si>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</si>
  <si>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</si>
  <si>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</si>
  <si>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</si>
  <si>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</si>
  <si>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</si>
  <si>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</si>
  <si>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</si>
  <si>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</si>
  <si>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</si>
  <si>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</si>
  <si>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</si>
  <si>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</si>
  <si>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</si>
  <si>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</si>
  <si>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</si>
  <si>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</si>
  <si>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</si>
  <si>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</si>
  <si>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</si>
  <si>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</si>
  <si>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</si>
  <si>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</si>
  <si>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</si>
  <si>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</si>
  <si>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</si>
  <si>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</si>
  <si>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</si>
  <si>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</si>
  <si>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</si>
  <si>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</si>
  <si>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</si>
  <si>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</si>
  <si>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</si>
  <si>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</si>
  <si>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</si>
  <si>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</si>
  <si>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</si>
  <si>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</si>
  <si>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</si>
  <si>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</si>
  <si>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</si>
  <si>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</si>
  <si>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</si>
  <si>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</si>
  <si>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</si>
  <si>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</si>
  <si>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</si>
  <si>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</si>
  <si>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</si>
  <si>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</si>
  <si>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</si>
  <si>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</si>
  <si>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</si>
  <si>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</si>
  <si>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</si>
  <si>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</si>
  <si>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</si>
  <si>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</si>
  <si>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</si>
  <si>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</si>
  <si>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</si>
  <si>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</si>
  <si>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</si>
  <si>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</si>
  <si>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</si>
  <si>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</si>
  <si>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</si>
  <si>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</si>
  <si>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</si>
  <si>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</si>
  <si>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</si>
  <si>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</si>
  <si>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</si>
  <si>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</si>
  <si>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</si>
  <si>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</si>
  <si>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</si>
  <si>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</si>
  <si>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</si>
  <si>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</si>
  <si>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</si>
  <si>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</si>
  <si>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</si>
  <si>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</si>
  <si>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</si>
  <si>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</si>
  <si>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</si>
  <si>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</si>
  <si>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</si>
  <si>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</si>
  <si>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</si>
  <si>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</si>
  <si>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</si>
  <si>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</si>
  <si>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</si>
  <si>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</si>
  <si>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</si>
  <si>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</si>
  <si>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</si>
  <si>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</si>
  <si>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</si>
  <si>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</si>
  <si>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</si>
  <si>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</si>
  <si>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</si>
  <si>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</si>
  <si>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</si>
  <si>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</si>
  <si>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</si>
  <si>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</si>
  <si>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</si>
  <si>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</si>
  <si>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</si>
  <si>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</si>
  <si>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</si>
  <si>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</si>
  <si>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</si>
  <si>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</si>
  <si>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</si>
  <si>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</si>
  <si>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</si>
  <si>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</si>
  <si>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</si>
  <si>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</si>
  <si>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</si>
  <si>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</si>
  <si>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</si>
  <si>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</si>
  <si>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</si>
  <si>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</si>
  <si>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</si>
  <si>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</si>
  <si>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</si>
  <si>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</si>
  <si>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</si>
  <si>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</si>
  <si>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</si>
  <si>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</si>
  <si>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</si>
  <si>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</si>
  <si>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</si>
  <si>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</si>
  <si>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</si>
  <si>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</si>
  <si>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</si>
  <si>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</si>
  <si>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</si>
  <si>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</si>
  <si>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</si>
  <si>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</si>
  <si>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</si>
  <si>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</si>
  <si>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</si>
  <si>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</si>
  <si>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</si>
  <si>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</si>
  <si>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</si>
  <si>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</si>
  <si>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</si>
  <si>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</si>
  <si>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</si>
  <si>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</si>
  <si>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</si>
  <si>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</si>
  <si>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</si>
  <si>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</si>
  <si>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</si>
  <si>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</si>
  <si>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</si>
  <si>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</si>
  <si>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</si>
  <si>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</si>
  <si>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</si>
  <si>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</si>
  <si>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</si>
  <si>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</si>
  <si>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</si>
  <si>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</si>
  <si>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</si>
  <si>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</si>
  <si>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</si>
  <si>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</si>
  <si>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</si>
  <si>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</si>
  <si>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</si>
  <si>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</si>
  <si>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</si>
  <si>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</si>
  <si>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</si>
  <si>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</si>
  <si>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</si>
  <si>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</si>
  <si>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</si>
  <si>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</si>
  <si>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</si>
  <si>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</si>
  <si>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</si>
  <si>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</si>
  <si>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</si>
  <si>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</si>
  <si>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</si>
  <si>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</si>
  <si>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</si>
  <si>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</si>
  <si>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</si>
  <si>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</si>
  <si>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</si>
  <si>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</si>
  <si>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</si>
  <si>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</si>
  <si>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</si>
  <si>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</si>
  <si>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</si>
  <si>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</si>
  <si>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</si>
  <si>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</si>
  <si>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</si>
  <si>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</si>
  <si>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</si>
  <si>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</si>
  <si>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</si>
  <si>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</si>
  <si>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</si>
  <si>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</si>
  <si>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</si>
  <si>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</si>
  <si>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</si>
  <si>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</si>
  <si>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</si>
  <si>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</si>
  <si>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</si>
  <si>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</si>
  <si>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</si>
  <si>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</si>
  <si>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</si>
  <si>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</si>
  <si>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</si>
  <si>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</si>
  <si>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</si>
  <si>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</si>
  <si>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</si>
  <si>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</si>
  <si>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</si>
  <si>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</si>
  <si>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</si>
  <si>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</si>
  <si>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</si>
  <si>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</si>
  <si>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</si>
  <si>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</si>
  <si>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</si>
  <si>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</si>
  <si>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</si>
  <si>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</si>
  <si>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</si>
  <si>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</si>
  <si>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</si>
  <si>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</si>
  <si>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</si>
  <si>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</si>
  <si>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</si>
  <si>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</si>
  <si>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</si>
  <si>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</si>
  <si>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</si>
  <si>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</si>
  <si>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</si>
  <si>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</si>
  <si>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</si>
  <si>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</si>
  <si>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</si>
  <si>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</si>
  <si>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</si>
  <si>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</si>
  <si>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</si>
  <si>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</si>
  <si>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</si>
  <si>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</si>
  <si>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</si>
  <si>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</si>
  <si>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</si>
  <si>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</si>
  <si>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</si>
  <si>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</si>
  <si>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</si>
  <si>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</si>
  <si>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</si>
  <si>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</si>
  <si>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</si>
  <si>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</si>
  <si>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</si>
  <si>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</si>
  <si>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</si>
  <si>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</si>
  <si>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</si>
  <si>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</si>
  <si>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</si>
  <si>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</si>
  <si>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</si>
  <si>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</si>
  <si>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</si>
  <si>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</si>
  <si>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</si>
  <si>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</si>
  <si>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</si>
  <si>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</si>
  <si>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</si>
  <si>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</si>
  <si>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</si>
  <si>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</si>
  <si>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</si>
  <si>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</si>
  <si>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</si>
  <si>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</si>
  <si>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</si>
  <si>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</si>
  <si>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</si>
  <si>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</si>
  <si>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</si>
  <si>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</si>
  <si>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</si>
  <si>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</si>
  <si>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</si>
  <si>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</si>
  <si>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</si>
  <si>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</si>
  <si>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</si>
  <si>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</si>
  <si>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</si>
  <si>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</si>
  <si>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</si>
  <si>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</si>
  <si>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</si>
  <si>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</si>
  <si>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</si>
  <si>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</si>
  <si>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</si>
  <si>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</si>
  <si>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</si>
  <si>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</si>
  <si>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</si>
  <si>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</si>
  <si>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</si>
  <si>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</si>
  <si>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</si>
  <si>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</si>
  <si>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</si>
  <si>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</si>
  <si>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</si>
  <si>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</si>
  <si>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</si>
  <si>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</si>
  <si>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</si>
  <si>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</si>
  <si>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</si>
  <si>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</si>
  <si>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</si>
  <si>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</si>
  <si>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</si>
  <si>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</si>
  <si>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</si>
  <si>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</si>
  <si>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</si>
  <si>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</si>
  <si>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</si>
  <si>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</si>
  <si>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</si>
  <si>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</si>
  <si>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</si>
  <si>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</si>
  <si>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</si>
  <si>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</si>
  <si>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</si>
  <si>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</si>
  <si>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</si>
  <si>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</si>
  <si>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</si>
  <si>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</si>
  <si>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</si>
  <si>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</si>
  <si>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</si>
  <si>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</si>
  <si>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</si>
  <si>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</si>
  <si>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</si>
  <si>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</si>
  <si>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</si>
  <si>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</si>
  <si>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</si>
  <si>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</si>
  <si>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</si>
  <si>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</si>
  <si>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</si>
  <si>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</si>
  <si>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</si>
  <si>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</si>
  <si>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</si>
  <si>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</si>
  <si>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</si>
  <si>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</si>
  <si>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</si>
  <si>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</si>
  <si>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</si>
  <si>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</si>
  <si>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</si>
  <si>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</si>
  <si>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</si>
  <si>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</si>
  <si>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</si>
  <si>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</si>
  <si>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</si>
  <si>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</si>
  <si>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</si>
  <si>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</si>
  <si>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</si>
  <si>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</si>
  <si>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</si>
  <si>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</si>
  <si>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</si>
  <si>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</si>
  <si>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</si>
  <si>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</si>
  <si>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</si>
  <si>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</si>
  <si>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</si>
  <si>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</si>
  <si>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</si>
  <si>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</si>
  <si>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</si>
  <si>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</si>
  <si>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</si>
  <si>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</si>
  <si>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</si>
  <si>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</si>
  <si>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</si>
  <si>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</si>
  <si>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</si>
  <si>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</si>
  <si>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</si>
  <si>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</si>
  <si>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</si>
  <si>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</si>
  <si>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</si>
  <si>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</si>
  <si>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</si>
  <si>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</si>
  <si>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</si>
  <si>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</si>
  <si>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</si>
  <si>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</si>
  <si>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</si>
  <si>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</si>
  <si>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</si>
  <si>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</si>
  <si>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</si>
  <si>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</si>
  <si>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</si>
  <si>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</si>
  <si>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</si>
  <si>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</si>
  <si>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</si>
  <si>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</si>
  <si>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</si>
  <si>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</si>
  <si>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</si>
  <si>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</si>
  <si>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</si>
  <si>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</si>
  <si>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</si>
  <si>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</si>
  <si>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</si>
  <si>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</si>
  <si>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</si>
  <si>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</si>
  <si>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</si>
  <si>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</si>
  <si>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</si>
  <si>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</si>
  <si>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</si>
  <si>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</si>
  <si>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</si>
  <si>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</si>
  <si>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</si>
  <si>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</si>
  <si>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</si>
  <si>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</si>
  <si>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</si>
  <si>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</si>
  <si>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</si>
  <si>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</si>
  <si>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</si>
  <si>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</si>
  <si>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</si>
  <si>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</si>
  <si>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</si>
  <si>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</si>
  <si>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</si>
  <si>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</si>
  <si>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</si>
  <si>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</si>
  <si>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</si>
  <si>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</si>
  <si>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</si>
  <si>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</si>
  <si>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</si>
  <si>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</si>
  <si>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</si>
  <si>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</si>
  <si>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</si>
  <si>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</si>
  <si>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</si>
  <si>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</si>
  <si>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</si>
  <si>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</si>
  <si>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</si>
  <si>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</si>
  <si>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</si>
  <si>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</si>
  <si>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</si>
  <si>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</si>
  <si>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</si>
  <si>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</si>
  <si>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</si>
  <si>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</si>
  <si>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</si>
  <si>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</si>
  <si>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</si>
  <si>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</si>
  <si>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</si>
  <si>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</si>
  <si>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</si>
  <si>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</si>
  <si>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</si>
  <si>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</si>
  <si>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</si>
  <si>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</si>
  <si>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</si>
  <si>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</si>
  <si>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</si>
  <si>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</si>
  <si>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</si>
  <si>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</si>
  <si>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</si>
  <si>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</si>
  <si>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</si>
  <si>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</si>
  <si>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</si>
  <si>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</si>
  <si>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</si>
  <si>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</si>
  <si>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</si>
  <si>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</si>
  <si>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</si>
  <si>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</si>
  <si>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</si>
  <si>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</si>
  <si>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</si>
  <si>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</si>
  <si>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</si>
  <si>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</si>
  <si>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</si>
  <si>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</si>
  <si>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</si>
  <si>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</si>
  <si>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</si>
  <si>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</si>
  <si>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</si>
  <si>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</si>
  <si>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</si>
  <si>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</si>
  <si>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</si>
  <si>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</si>
  <si>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</si>
  <si>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</si>
  <si>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</si>
  <si>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</si>
  <si>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</si>
  <si>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</si>
  <si>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</si>
  <si>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</si>
  <si>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</si>
  <si>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</si>
  <si>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</si>
  <si>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</si>
  <si>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</si>
  <si>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</si>
  <si>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</si>
  <si>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</si>
  <si>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</si>
  <si>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</si>
  <si>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</si>
  <si>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</si>
  <si>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</si>
  <si>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</si>
  <si>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</si>
  <si>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</si>
  <si>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</si>
  <si>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</si>
  <si>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</si>
  <si>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</si>
  <si>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</si>
  <si>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</si>
  <si>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</si>
  <si>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</si>
  <si>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</si>
  <si>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</si>
  <si>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</si>
  <si>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</si>
  <si>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</si>
  <si>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</si>
  <si>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</si>
  <si>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</si>
  <si>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</si>
  <si>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</si>
  <si>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</si>
  <si>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</si>
  <si>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</si>
  <si>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</si>
  <si>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</si>
  <si>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</si>
  <si>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</si>
  <si>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</si>
  <si>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</si>
  <si>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</si>
  <si>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</si>
  <si>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</si>
  <si>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</si>
  <si>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</si>
  <si>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</si>
  <si>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</si>
  <si>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</si>
  <si>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</si>
  <si>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</si>
  <si>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</si>
  <si>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</si>
  <si>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</si>
  <si>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</si>
  <si>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</si>
  <si>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</si>
  <si>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</si>
  <si>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</si>
  <si>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</si>
  <si>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</si>
  <si>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</si>
  <si>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</si>
  <si>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</si>
  <si>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</si>
  <si>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</si>
  <si>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</si>
  <si>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</si>
  <si>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</si>
  <si>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</si>
  <si>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</si>
  <si>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</si>
  <si>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</si>
  <si>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</si>
  <si>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</si>
  <si>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</si>
  <si>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</si>
  <si>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</si>
  <si>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</si>
  <si>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</si>
  <si>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</si>
  <si>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</si>
  <si>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</si>
  <si>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</si>
  <si>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</si>
  <si>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</si>
  <si>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</si>
  <si>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</si>
  <si>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</si>
  <si>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</si>
  <si>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</si>
  <si>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</si>
  <si>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</si>
  <si>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</si>
  <si>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</si>
  <si>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</si>
  <si>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</si>
  <si>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</si>
  <si>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</si>
  <si>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</si>
  <si>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</si>
  <si>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</si>
  <si>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</si>
  <si>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</si>
  <si>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</si>
  <si>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</si>
  <si>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</si>
  <si>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</si>
  <si>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</si>
  <si>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</si>
  <si>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</si>
  <si>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</si>
  <si>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</si>
  <si>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</si>
  <si>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</si>
  <si>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</si>
  <si>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</si>
  <si>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</si>
  <si>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</si>
  <si>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</si>
  <si>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</si>
  <si>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</si>
  <si>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</si>
  <si>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</si>
  <si>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</si>
  <si>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</si>
  <si>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</si>
  <si>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</si>
  <si>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</si>
  <si>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</si>
  <si>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</si>
  <si>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</si>
  <si>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</si>
  <si>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</si>
  <si>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</si>
  <si>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</si>
  <si>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</si>
  <si>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</si>
  <si>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</si>
  <si>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</si>
  <si>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</si>
  <si>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</si>
  <si>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</si>
  <si>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</si>
  <si>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</si>
  <si>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</si>
  <si>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</si>
  <si>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</si>
  <si>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</si>
  <si>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</si>
  <si>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</si>
  <si>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</si>
  <si>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</si>
  <si>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</si>
  <si>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</si>
  <si>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</si>
  <si>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</si>
  <si>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</si>
  <si>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</si>
  <si>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</si>
  <si>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</si>
  <si>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</si>
  <si>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</si>
  <si>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</si>
  <si>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</si>
  <si>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</si>
  <si>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</si>
  <si>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</si>
  <si>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</si>
  <si>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</si>
  <si>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</si>
  <si>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</si>
  <si>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</si>
  <si>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</si>
  <si>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</si>
  <si>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</si>
  <si>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</si>
  <si>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</si>
  <si>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</si>
  <si>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</si>
  <si>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</si>
  <si>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</si>
  <si>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</si>
  <si>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</si>
  <si>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</si>
  <si>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</si>
  <si>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</si>
  <si>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</si>
  <si>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</si>
  <si>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</si>
  <si>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</si>
  <si>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</si>
  <si>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</si>
  <si>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</si>
  <si>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</si>
  <si>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</si>
  <si>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</si>
  <si>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</si>
  <si>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</si>
  <si>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</si>
  <si>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</si>
  <si>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</si>
  <si>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</si>
  <si>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</si>
  <si>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</si>
  <si>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</si>
  <si>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</si>
  <si>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</si>
  <si>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</si>
  <si>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</si>
  <si>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</si>
  <si>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</si>
  <si>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</si>
  <si>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</si>
  <si>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</si>
  <si>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</si>
  <si>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</si>
  <si>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</si>
  <si>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</si>
  <si>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</si>
  <si>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</si>
  <si>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</si>
  <si>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</si>
  <si>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</si>
  <si>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</si>
  <si>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</si>
  <si>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</si>
  <si>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</si>
  <si>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</si>
  <si>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</si>
  <si>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</si>
  <si>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</si>
  <si>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</si>
  <si>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</si>
  <si>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</si>
  <si>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</si>
  <si>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</si>
  <si>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</si>
  <si>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</si>
  <si>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</si>
  <si>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</si>
  <si>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</si>
  <si>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</si>
  <si>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</si>
  <si>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</si>
  <si>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</si>
  <si>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</si>
  <si>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</si>
  <si>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</si>
  <si>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</si>
  <si>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</si>
  <si>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</si>
  <si>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</si>
  <si>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</si>
  <si>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</si>
  <si>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</si>
  <si>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</si>
  <si>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</si>
  <si>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</si>
  <si>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</si>
  <si>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</si>
  <si>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</si>
  <si>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</si>
  <si>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</si>
  <si>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</si>
  <si>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</si>
  <si>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</si>
  <si>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</si>
  <si>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</si>
  <si>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</si>
  <si>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</si>
  <si>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</si>
  <si>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</si>
  <si>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</si>
  <si>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</si>
  <si>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</si>
  <si>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</si>
  <si>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</si>
  <si>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</si>
  <si>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</si>
  <si>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</si>
  <si>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</si>
  <si>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</si>
  <si>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</si>
  <si>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</si>
  <si>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</si>
  <si>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</si>
  <si>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</si>
  <si>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</si>
  <si>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</si>
  <si>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</si>
  <si>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</si>
  <si>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</si>
  <si>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</si>
  <si>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</si>
  <si>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</si>
  <si>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</si>
  <si>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</si>
  <si>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</si>
  <si>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</si>
  <si>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</si>
  <si>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</si>
  <si>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</si>
  <si>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</si>
  <si>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</si>
  <si>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</si>
  <si>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</si>
  <si>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</si>
  <si>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</si>
  <si>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</si>
  <si>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</si>
  <si>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</si>
  <si>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</si>
  <si>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</si>
  <si>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</si>
  <si>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</si>
  <si>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</si>
  <si>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</si>
  <si>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</si>
  <si>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</si>
  <si>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</si>
  <si>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</si>
  <si>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</si>
  <si>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</si>
  <si>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</si>
  <si>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</si>
  <si>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</si>
  <si>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</si>
  <si>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</si>
  <si>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</si>
  <si>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</si>
  <si>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</si>
  <si>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</si>
  <si>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</si>
  <si>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</si>
  <si>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</si>
  <si>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</si>
  <si>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</si>
  <si>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</si>
  <si>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</si>
  <si>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</si>
  <si>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</si>
  <si>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</si>
  <si>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</si>
  <si>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</si>
  <si>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</si>
  <si>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</si>
  <si>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</si>
  <si>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</si>
  <si>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</si>
  <si>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</si>
  <si>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</si>
  <si>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</si>
  <si>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</si>
  <si>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</si>
  <si>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</si>
  <si>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</si>
  <si>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</si>
  <si>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</si>
  <si>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</si>
  <si>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</si>
  <si>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</si>
  <si>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</si>
  <si>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</si>
  <si>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</si>
  <si>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</si>
  <si>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</si>
  <si>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</si>
  <si>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</si>
  <si>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</si>
  <si>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</si>
  <si>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</si>
  <si>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</si>
  <si>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</si>
  <si>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</si>
  <si>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</si>
  <si>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</si>
  <si>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</si>
  <si>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</si>
  <si>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</si>
  <si>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</si>
  <si>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</si>
  <si>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</si>
  <si>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</si>
  <si>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</si>
  <si>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</si>
  <si>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</si>
  <si>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</si>
  <si>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</si>
  <si>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</si>
  <si>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</si>
  <si>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</si>
  <si>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</si>
  <si>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</si>
  <si>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</si>
  <si>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</si>
  <si>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</si>
  <si>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</si>
  <si>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</si>
  <si>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</si>
  <si>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</si>
  <si>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</si>
  <si>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</si>
  <si>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</si>
  <si>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</si>
  <si>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</si>
  <si>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</si>
  <si>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</si>
  <si>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</si>
  <si>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</si>
  <si>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</si>
  <si>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</si>
  <si>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</si>
  <si>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</si>
  <si>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</si>
  <si>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</si>
  <si>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</si>
  <si>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</si>
  <si>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</si>
  <si>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</si>
  <si>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</si>
  <si>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</si>
  <si>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</si>
  <si>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</si>
  <si>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</si>
  <si>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</si>
  <si>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</si>
  <si>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</si>
  <si>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</si>
  <si>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</si>
  <si>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</si>
  <si>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</si>
  <si>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</si>
  <si>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</si>
  <si>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</si>
  <si>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</si>
  <si>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</si>
  <si>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</si>
  <si>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</si>
  <si>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</si>
  <si>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</si>
  <si>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</si>
  <si>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</si>
  <si>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</si>
  <si>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</si>
  <si>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</si>
  <si>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</si>
  <si>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</si>
  <si>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</si>
  <si>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</si>
  <si>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</si>
  <si>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</si>
  <si>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</si>
  <si>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</si>
  <si>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</si>
  <si>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</si>
  <si>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</si>
  <si>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</si>
  <si>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</si>
  <si>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</si>
  <si>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</si>
  <si>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</si>
  <si>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</si>
  <si>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</si>
  <si>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</si>
  <si>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</si>
  <si>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</si>
  <si>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</si>
  <si>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</si>
  <si>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</si>
  <si>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</si>
  <si>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</si>
  <si>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</si>
  <si>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</si>
  <si>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</si>
  <si>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</si>
  <si>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</si>
  <si>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</si>
  <si>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</si>
  <si>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</si>
  <si>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</si>
  <si>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</si>
  <si>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</si>
  <si>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</si>
  <si>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</si>
  <si>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</si>
  <si>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</si>
  <si>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</si>
  <si>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</si>
  <si>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</si>
  <si>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</si>
  <si>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</si>
  <si>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</si>
  <si>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</si>
  <si>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</si>
  <si>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</si>
  <si>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</si>
  <si>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</si>
  <si>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</si>
  <si>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</si>
  <si>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</si>
  <si>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</si>
  <si>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</si>
  <si>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</si>
  <si>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</si>
  <si>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</si>
  <si>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</si>
  <si>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</si>
  <si>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</si>
  <si>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</si>
  <si>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</si>
  <si>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</si>
  <si>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</si>
  <si>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</si>
  <si>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</si>
  <si>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</si>
  <si>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</si>
  <si>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</si>
  <si>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</si>
  <si>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</si>
  <si>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</si>
  <si>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</si>
  <si>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</si>
  <si>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</si>
  <si>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</si>
  <si>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</si>
  <si>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</si>
  <si>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</si>
  <si>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</si>
  <si>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</si>
  <si>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</si>
  <si>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</si>
  <si>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</si>
  <si>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</si>
  <si>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</si>
  <si>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</si>
  <si>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</si>
  <si>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</si>
  <si>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</si>
  <si>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</si>
  <si>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</si>
  <si>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</si>
  <si>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</si>
  <si>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</si>
  <si>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</si>
  <si>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</si>
  <si>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</si>
  <si>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</si>
  <si>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</si>
  <si>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</si>
  <si>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</si>
  <si>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</si>
  <si>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</si>
  <si>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</si>
  <si>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</si>
  <si>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</si>
  <si>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</si>
  <si>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</si>
  <si>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</si>
  <si>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</si>
  <si>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</si>
  <si>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</si>
  <si>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</si>
  <si>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</si>
  <si>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</si>
  <si>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</si>
  <si>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</si>
  <si>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</si>
  <si>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</si>
  <si>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</si>
  <si>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</si>
  <si>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</si>
  <si>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</si>
  <si>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</si>
  <si>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</si>
  <si>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</si>
  <si>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</si>
  <si>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</si>
  <si>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</si>
  <si>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</si>
  <si>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</si>
  <si>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</si>
  <si>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</si>
  <si>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</si>
  <si>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</si>
  <si>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</si>
  <si>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</si>
  <si>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</si>
  <si>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</si>
  <si>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</si>
  <si>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</si>
  <si>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</si>
  <si>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</si>
  <si>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</si>
  <si>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</si>
  <si>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</si>
  <si>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</si>
  <si>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</si>
  <si>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</si>
  <si>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</si>
  <si>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</si>
  <si>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</si>
  <si>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</si>
  <si>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</si>
  <si>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</si>
  <si>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</si>
  <si>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</si>
  <si>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</si>
  <si>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</si>
  <si>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</si>
  <si>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</si>
  <si>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</si>
  <si>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</si>
  <si>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</si>
  <si>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</si>
  <si>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</si>
  <si>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</si>
  <si>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</si>
  <si>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</si>
  <si>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</si>
  <si>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</si>
  <si>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</si>
  <si>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</si>
  <si>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</si>
  <si>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</si>
  <si>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</si>
  <si>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</si>
  <si>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</si>
  <si>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</si>
  <si>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</si>
  <si>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</si>
  <si>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</si>
  <si>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</si>
  <si>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</si>
  <si>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</si>
  <si>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</si>
  <si>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</si>
  <si>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</si>
  <si>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</si>
  <si>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</si>
  <si>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</si>
  <si>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</si>
  <si>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</si>
  <si>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</si>
  <si>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</si>
  <si>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</si>
  <si>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</si>
  <si>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</si>
  <si>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</si>
  <si>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</si>
  <si>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</si>
  <si>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</si>
  <si>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</si>
  <si>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</si>
  <si>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</si>
  <si>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</si>
  <si>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</si>
  <si>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</si>
  <si>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</si>
  <si>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</si>
  <si>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</si>
  <si>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</si>
  <si>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</si>
  <si>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</si>
  <si>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</si>
  <si>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</si>
  <si>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</si>
  <si>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</si>
  <si>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</si>
  <si>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</si>
  <si>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</si>
  <si>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</si>
  <si>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</si>
  <si>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</si>
  <si>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</si>
  <si>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</si>
  <si>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</si>
  <si>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</si>
  <si>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</si>
  <si>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</si>
  <si>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</si>
  <si>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</si>
  <si>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</si>
  <si>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</si>
  <si>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</si>
  <si>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</si>
  <si>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</si>
  <si>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</si>
  <si>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</si>
  <si>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</si>
  <si>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</si>
  <si>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</si>
  <si>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</si>
  <si>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</si>
  <si>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</si>
  <si>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</si>
  <si>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</si>
  <si>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</si>
  <si>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</si>
  <si>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</si>
  <si>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</si>
  <si>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</si>
  <si>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</si>
  <si>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</si>
  <si>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</si>
  <si>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</si>
  <si>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</si>
  <si>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</si>
  <si>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</si>
  <si>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</si>
  <si>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</si>
  <si>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</si>
  <si>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</si>
  <si>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</si>
  <si>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</si>
  <si>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</si>
  <si>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</si>
  <si>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</si>
  <si>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</si>
  <si>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</si>
  <si>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</si>
  <si>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</si>
  <si>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</si>
  <si>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</si>
  <si>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</si>
  <si>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</si>
  <si>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</si>
  <si>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</si>
  <si>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</si>
  <si>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</si>
  <si>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</si>
  <si>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</si>
  <si>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</si>
  <si>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</si>
  <si>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</si>
  <si>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</si>
  <si>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</si>
  <si>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</si>
  <si>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</si>
  <si>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</si>
  <si>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</si>
  <si>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</si>
  <si>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</si>
  <si>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</si>
  <si>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</si>
  <si>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</si>
  <si>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</si>
  <si>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</si>
  <si>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</si>
  <si>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</si>
  <si>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</si>
  <si>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</si>
  <si>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</si>
  <si>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</si>
  <si>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</si>
  <si>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</si>
  <si>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</si>
  <si>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</si>
  <si>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</si>
  <si>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</si>
  <si>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</si>
  <si>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</si>
  <si>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</si>
  <si>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</si>
  <si>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</si>
  <si>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</si>
  <si>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</si>
  <si>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</si>
  <si>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</si>
  <si>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</si>
  <si>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</si>
  <si>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</si>
  <si>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</si>
  <si>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</si>
  <si>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</si>
  <si>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</si>
  <si>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</si>
  <si>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</si>
  <si>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</si>
  <si>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</si>
  <si>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</si>
  <si>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</si>
  <si>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</si>
  <si>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</si>
  <si>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</si>
  <si>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</si>
  <si>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</si>
  <si>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</si>
  <si>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</si>
  <si>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</si>
  <si>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</si>
  <si>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</si>
  <si>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</si>
  <si>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</si>
  <si>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</si>
  <si>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</si>
  <si>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</si>
  <si>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</si>
  <si>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</si>
  <si>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</si>
  <si>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</si>
  <si>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</si>
  <si>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</si>
  <si>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</si>
  <si>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</si>
  <si>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</si>
  <si>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</si>
  <si>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</si>
  <si>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</si>
  <si>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</si>
  <si>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</si>
  <si>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</si>
  <si>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</si>
  <si>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</si>
  <si>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</si>
  <si>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</si>
  <si>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</si>
  <si>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</si>
  <si>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</si>
  <si>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</si>
  <si>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</si>
  <si>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</si>
  <si>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</si>
  <si>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</si>
  <si>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</si>
  <si>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</si>
  <si>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</si>
  <si>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</si>
  <si>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</si>
  <si>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</si>
  <si>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</si>
  <si>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</si>
  <si>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</si>
  <si>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</si>
  <si>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</si>
  <si>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</si>
  <si>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</si>
  <si>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</si>
  <si>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</si>
  <si>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</si>
  <si>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</si>
  <si>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</si>
  <si>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</si>
  <si>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</si>
  <si>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</si>
  <si>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</si>
  <si>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</si>
  <si>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</si>
  <si>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</si>
  <si>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</si>
  <si>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</si>
  <si>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</si>
  <si>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</si>
  <si>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</si>
  <si>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</si>
  <si>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</si>
  <si>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</si>
  <si>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</si>
  <si>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</si>
  <si>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</si>
  <si>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</si>
  <si>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</si>
  <si>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</si>
  <si>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</si>
  <si>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</si>
  <si>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</si>
  <si>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</si>
  <si>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</si>
  <si>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</si>
  <si>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</si>
  <si>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</si>
  <si>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</si>
  <si>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</si>
  <si>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</si>
  <si>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</si>
  <si>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</si>
  <si>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</si>
  <si>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</si>
  <si>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</si>
  <si>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</si>
  <si>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</si>
  <si>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</si>
  <si>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</si>
  <si>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</si>
  <si>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</si>
  <si>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</si>
  <si>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</si>
  <si>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</si>
  <si>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</si>
  <si>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</si>
  <si>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</si>
  <si>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</si>
  <si>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</si>
  <si>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</si>
  <si>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</si>
  <si>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</si>
  <si>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</si>
  <si>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</si>
  <si>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</si>
  <si>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</si>
  <si>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</si>
  <si>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</si>
  <si>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</si>
  <si>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</si>
  <si>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</si>
  <si>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</si>
  <si>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</si>
  <si>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</si>
  <si>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</si>
  <si>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</si>
  <si>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</si>
  <si>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</si>
  <si>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</si>
  <si>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</si>
  <si>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</si>
  <si>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</si>
  <si>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</si>
  <si>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</si>
  <si>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</si>
  <si>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</si>
  <si>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</si>
  <si>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</si>
  <si>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</si>
  <si>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</si>
  <si>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</si>
  <si>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</si>
  <si>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</si>
  <si>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</si>
  <si>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</si>
  <si>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</si>
  <si>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</si>
  <si>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</si>
  <si>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</si>
  <si>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</si>
  <si>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</si>
  <si>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</si>
  <si>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</si>
  <si>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</si>
  <si>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</si>
  <si>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</si>
  <si>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</si>
  <si>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</si>
  <si>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</si>
  <si>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</si>
  <si>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</si>
  <si>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</si>
  <si>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</si>
  <si>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</si>
  <si>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</si>
  <si>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</si>
  <si>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</si>
  <si>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</si>
  <si>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</si>
  <si>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</si>
  <si>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</si>
  <si>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</si>
  <si>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</si>
  <si>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</si>
  <si>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</si>
  <si>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</si>
  <si>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</si>
  <si>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</si>
  <si>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</si>
  <si>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</si>
  <si>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</si>
  <si>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</si>
  <si>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</si>
  <si>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</si>
  <si>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</si>
  <si>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</si>
  <si>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</si>
  <si>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</si>
  <si>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</si>
  <si>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</si>
  <si>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</si>
  <si>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</si>
  <si>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</si>
  <si>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</si>
  <si>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</si>
  <si>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</si>
  <si>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</si>
  <si>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</si>
  <si>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</si>
  <si>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</si>
  <si>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</si>
  <si>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</si>
  <si>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</si>
  <si>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</si>
  <si>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</si>
  <si>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</si>
  <si>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</si>
  <si>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</si>
  <si>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</si>
  <si>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</si>
  <si>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</si>
  <si>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</si>
  <si>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</si>
  <si>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</si>
  <si>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</si>
  <si>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</si>
  <si>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</si>
  <si>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</si>
  <si>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</si>
  <si>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</si>
  <si>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</si>
  <si>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</si>
  <si>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</si>
  <si>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</si>
  <si>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</si>
  <si>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</si>
  <si>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</si>
  <si>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</si>
  <si>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</si>
  <si>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</si>
  <si>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</si>
  <si>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</si>
  <si>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</si>
  <si>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</si>
  <si>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</si>
  <si>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</si>
  <si>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</si>
  <si>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</si>
  <si>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</si>
  <si>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</si>
  <si>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</si>
  <si>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</si>
  <si>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</si>
  <si>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</si>
  <si>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</si>
  <si>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</si>
  <si>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</si>
  <si>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</si>
  <si>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</si>
  <si>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</si>
  <si>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</si>
  <si>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</si>
  <si>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</si>
  <si>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</si>
  <si>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</si>
  <si>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</si>
  <si>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</si>
  <si>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</si>
  <si>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</si>
  <si>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</si>
  <si>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</si>
  <si>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</si>
  <si>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</si>
  <si>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</si>
  <si>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</si>
  <si>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</si>
  <si>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</si>
  <si>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</si>
  <si>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</si>
  <si>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</si>
  <si>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</si>
  <si>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</si>
  <si>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</si>
  <si>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</si>
  <si>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</si>
  <si>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</si>
  <si>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</si>
  <si>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</si>
  <si>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</si>
  <si>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</si>
  <si>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</si>
  <si>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</si>
  <si>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</si>
  <si>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</si>
  <si>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</si>
  <si>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</si>
  <si>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</si>
  <si>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</si>
  <si>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</si>
  <si>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</si>
  <si>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</si>
  <si>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</si>
  <si>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</si>
  <si>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</si>
  <si>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</si>
  <si>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</si>
  <si>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</si>
  <si>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</si>
  <si>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</si>
  <si>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</si>
  <si>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</si>
  <si>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</si>
  <si>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</si>
  <si>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</si>
  <si>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</si>
  <si>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</si>
  <si>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</si>
  <si>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</si>
  <si>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</si>
  <si>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</si>
  <si>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</si>
  <si>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</si>
  <si>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</si>
  <si>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</si>
  <si>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</si>
  <si>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</si>
  <si>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</si>
  <si>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</si>
  <si>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</si>
  <si>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</si>
  <si>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</si>
  <si>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</si>
  <si>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</si>
  <si>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</si>
  <si>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</si>
  <si>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</si>
  <si>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</si>
  <si>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</si>
  <si>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</si>
  <si>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</si>
  <si>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</si>
  <si>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</si>
  <si>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</si>
  <si>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</si>
  <si>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</si>
  <si>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</si>
  <si>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</si>
  <si>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</si>
  <si>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</si>
  <si>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</si>
  <si>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</si>
  <si>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</si>
  <si>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</si>
  <si>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</si>
  <si>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</si>
  <si>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</si>
  <si>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</si>
  <si>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</si>
  <si>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</si>
  <si>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</si>
  <si>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</si>
  <si>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</si>
  <si>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</si>
  <si>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</si>
  <si>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</si>
  <si>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</si>
  <si>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</si>
  <si>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</si>
  <si>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</si>
  <si>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</si>
  <si>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</si>
  <si>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</si>
  <si>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</si>
  <si>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</si>
  <si>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</si>
  <si>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</si>
  <si>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</si>
  <si>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</si>
  <si>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</si>
  <si>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</si>
  <si>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</si>
  <si>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</si>
  <si>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</si>
  <si>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</si>
  <si>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</si>
  <si>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</si>
  <si>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</si>
  <si>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</si>
  <si>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</si>
  <si>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</si>
  <si>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</si>
  <si>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</si>
  <si>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</si>
  <si>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</si>
  <si>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</si>
  <si>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</si>
  <si>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</si>
  <si>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</si>
  <si>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</si>
  <si>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</si>
  <si>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</si>
  <si>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</si>
  <si>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</si>
  <si>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</si>
  <si>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</si>
  <si>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</si>
  <si>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</si>
  <si>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</si>
  <si>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</si>
  <si>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</si>
  <si>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</si>
  <si>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</si>
  <si>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</si>
  <si>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</si>
  <si>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</si>
  <si>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</si>
  <si>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</si>
  <si>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</si>
  <si>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</si>
  <si>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</si>
  <si>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</si>
  <si>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</si>
  <si>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</si>
  <si>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</si>
  <si>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</si>
  <si>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</si>
  <si>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</si>
  <si>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</si>
  <si>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</si>
  <si>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</si>
  <si>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</si>
  <si>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</si>
  <si>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</si>
  <si>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</si>
  <si>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</si>
  <si>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</si>
  <si>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</si>
  <si>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</si>
  <si>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</si>
  <si>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</si>
  <si>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</si>
  <si>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</si>
  <si>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</si>
  <si>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</si>
  <si>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</si>
  <si>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</si>
  <si>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</si>
  <si>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</si>
  <si>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</si>
  <si>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</si>
  <si>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</si>
  <si>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</si>
  <si>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</si>
  <si>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</si>
  <si>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</si>
  <si>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</si>
  <si>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</si>
  <si>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</si>
  <si>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</si>
  <si>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</si>
  <si>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</si>
  <si>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</si>
  <si>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</si>
  <si>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</si>
  <si>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</si>
  <si>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</si>
  <si>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</si>
  <si>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</si>
  <si>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</si>
  <si>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</si>
  <si>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</si>
  <si>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</si>
  <si>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</si>
  <si>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</si>
  <si>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</si>
  <si>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</si>
  <si>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</si>
  <si>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</si>
  <si>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</si>
  <si>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</si>
  <si>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</si>
  <si>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</si>
  <si>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</si>
  <si>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</si>
  <si>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</si>
  <si>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</si>
  <si>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</si>
  <si>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</si>
  <si>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</si>
  <si>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</si>
  <si>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</si>
  <si>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</si>
  <si>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</si>
  <si>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</si>
  <si>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</si>
  <si>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</si>
  <si>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</si>
  <si>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</si>
  <si>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</si>
  <si>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</si>
  <si>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</si>
  <si>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</si>
  <si>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</si>
  <si>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</si>
  <si>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</si>
  <si>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</si>
  <si>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</si>
  <si>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</si>
  <si>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</si>
  <si>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</si>
  <si>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</si>
  <si>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</si>
  <si>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</si>
  <si>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</si>
  <si>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</si>
  <si>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</si>
  <si>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</si>
  <si>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</si>
  <si>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</si>
  <si>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</si>
  <si>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</si>
  <si>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</si>
  <si>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</si>
  <si>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</si>
  <si>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</si>
  <si>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</si>
  <si>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</si>
  <si>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</si>
  <si>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</si>
  <si>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</si>
  <si>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</si>
  <si>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</si>
  <si>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</si>
  <si>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</si>
  <si>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</si>
  <si>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</si>
  <si>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</si>
  <si>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</si>
  <si>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</si>
  <si>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</si>
  <si>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</si>
  <si>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</si>
  <si>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</si>
  <si>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</si>
  <si>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</si>
  <si>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</si>
  <si>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</si>
  <si>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</si>
  <si>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</si>
  <si>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</si>
  <si>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</si>
  <si>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</si>
  <si>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</si>
  <si>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</si>
  <si>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</si>
  <si>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</si>
  <si>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</si>
  <si>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</si>
  <si>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</si>
  <si>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</si>
  <si>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</si>
  <si>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</si>
  <si>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</si>
  <si>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</si>
  <si>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</si>
  <si>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</si>
  <si>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</si>
  <si>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</si>
  <si>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</si>
  <si>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</si>
  <si>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</si>
  <si>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</si>
  <si>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</si>
  <si>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</si>
  <si>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</si>
  <si>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</si>
  <si>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</si>
  <si>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</si>
  <si>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</si>
  <si>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</si>
  <si>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</si>
  <si>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</si>
  <si>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</si>
  <si>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</si>
  <si>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</si>
  <si>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</si>
  <si>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</si>
  <si>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</si>
  <si>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</si>
  <si>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</si>
  <si>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</si>
  <si>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</si>
  <si>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</si>
  <si>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</si>
  <si>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</si>
  <si>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</si>
  <si>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</si>
  <si>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</si>
  <si>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</si>
  <si>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</si>
  <si>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</si>
  <si>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</si>
  <si>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</si>
  <si>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</si>
  <si>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</si>
  <si>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</si>
  <si>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</si>
  <si>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</si>
  <si>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</si>
  <si>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</si>
  <si>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</si>
  <si>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</si>
  <si>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</si>
  <si>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</si>
  <si>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</si>
  <si>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</si>
  <si>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</si>
  <si>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</si>
  <si>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</si>
  <si>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</si>
  <si>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</si>
  <si>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</si>
  <si>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</si>
  <si>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</si>
  <si>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</si>
  <si>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</si>
  <si>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</si>
  <si>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</si>
  <si>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</si>
  <si>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</si>
  <si>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</si>
  <si>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</si>
  <si>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</si>
  <si>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</si>
  <si>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</si>
  <si>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</si>
  <si>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</si>
  <si>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</si>
  <si>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</si>
  <si>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</si>
  <si>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</si>
  <si>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</si>
  <si>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</si>
  <si>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</si>
  <si>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</si>
  <si>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</si>
  <si>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</si>
  <si>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</si>
  <si>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</si>
  <si>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</si>
  <si>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</si>
  <si>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</si>
  <si>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</si>
  <si>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</si>
  <si>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</si>
  <si>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</si>
  <si>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</si>
  <si>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</si>
  <si>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</si>
  <si>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</si>
  <si>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</si>
  <si>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</si>
  <si>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</si>
  <si>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</si>
  <si>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</si>
  <si>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</si>
  <si>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</si>
  <si>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</si>
  <si>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</si>
  <si>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</si>
  <si>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</si>
  <si>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</si>
  <si>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</si>
  <si>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</si>
  <si>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</si>
  <si>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</si>
  <si>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</si>
  <si>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</si>
  <si>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</si>
  <si>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</si>
  <si>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</si>
  <si>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</si>
  <si>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</si>
  <si>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</si>
  <si>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</si>
  <si>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</si>
  <si>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</si>
  <si>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</si>
  <si>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</si>
  <si>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</si>
  <si>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</si>
  <si>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</si>
  <si>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</si>
  <si>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</si>
  <si>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</si>
  <si>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</si>
  <si>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</si>
  <si>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</si>
  <si>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</si>
  <si>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</si>
  <si>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</si>
  <si>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</si>
  <si>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</si>
  <si>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</si>
  <si>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</si>
  <si>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</si>
  <si>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</si>
  <si>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</si>
  <si>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</si>
  <si>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</si>
  <si>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</si>
  <si>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</si>
  <si>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</si>
  <si>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</si>
  <si>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</si>
  <si>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</si>
  <si>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</si>
  <si>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</si>
  <si>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</si>
  <si>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</si>
  <si>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</si>
  <si>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</si>
  <si>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</si>
  <si>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</si>
  <si>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</si>
  <si>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</si>
  <si>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</si>
  <si>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</si>
  <si>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</si>
  <si>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</si>
  <si>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</si>
  <si>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</si>
  <si>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</si>
  <si>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</si>
  <si>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</si>
  <si>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</si>
  <si>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</si>
  <si>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</si>
  <si>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</si>
  <si>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</si>
  <si>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</si>
  <si>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</si>
  <si>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</si>
  <si>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</si>
  <si>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</si>
  <si>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</si>
  <si>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</si>
  <si>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</si>
  <si>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</si>
  <si>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</si>
  <si>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</si>
  <si>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</si>
  <si>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</si>
  <si>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</si>
  <si>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</si>
  <si>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</si>
  <si>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</si>
  <si>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</si>
  <si>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</si>
  <si>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</si>
  <si>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</si>
  <si>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</si>
  <si>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</si>
  <si>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</si>
  <si>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</si>
  <si>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</si>
  <si>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</si>
  <si>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</si>
  <si>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</si>
  <si>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</si>
  <si>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</si>
  <si>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</si>
  <si>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</si>
  <si>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</si>
  <si>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</si>
  <si>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</si>
  <si>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</si>
  <si>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</si>
  <si>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</si>
  <si>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</si>
  <si>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</si>
  <si>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</si>
  <si>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</si>
  <si>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</si>
  <si>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</si>
  <si>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</si>
  <si>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</si>
  <si>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</si>
  <si>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</si>
  <si>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</si>
  <si>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</si>
  <si>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</si>
  <si>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</si>
  <si>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</si>
  <si>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</si>
  <si>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</si>
  <si>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</si>
  <si>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</si>
  <si>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</si>
  <si>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</si>
  <si>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</si>
  <si>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</si>
  <si>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</si>
  <si>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</si>
  <si>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</si>
  <si>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</si>
  <si>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</si>
  <si>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</si>
  <si>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</si>
  <si>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</si>
  <si>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</si>
  <si>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</si>
  <si>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</si>
  <si>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</si>
  <si>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</si>
  <si>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</si>
  <si>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</si>
  <si>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</si>
  <si>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</si>
  <si>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</si>
  <si>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</si>
  <si>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</si>
  <si>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</si>
  <si>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</si>
  <si>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</si>
  <si>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</si>
  <si>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</si>
  <si>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</si>
  <si>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</si>
  <si>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</si>
  <si>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</si>
  <si>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</si>
  <si>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</si>
  <si>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</si>
  <si>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</si>
  <si>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</si>
  <si>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</si>
  <si>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</si>
  <si>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</si>
  <si>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</si>
  <si>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</si>
  <si>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</si>
  <si>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</si>
  <si>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</si>
  <si>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</si>
  <si>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</si>
  <si>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</si>
  <si>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</si>
  <si>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</si>
  <si>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</si>
  <si>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</si>
  <si>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</si>
  <si>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</si>
  <si>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</si>
  <si>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</si>
  <si>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</si>
  <si>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</si>
  <si>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</si>
  <si>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</si>
  <si>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</si>
  <si>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</si>
  <si>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</si>
  <si>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</si>
  <si>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</si>
  <si>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</si>
  <si>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</si>
  <si>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</si>
  <si>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</si>
  <si>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</si>
  <si>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</si>
  <si>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</si>
  <si>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</si>
  <si>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</si>
  <si>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</si>
  <si>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</si>
  <si>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</si>
  <si>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</si>
  <si>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</si>
  <si>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</si>
  <si>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</si>
  <si>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</si>
  <si>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</si>
  <si>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</si>
  <si>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</si>
  <si>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</si>
  <si>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</si>
  <si>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</si>
  <si>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</si>
  <si>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</si>
  <si>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</si>
  <si>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</si>
  <si>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</si>
  <si>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</si>
  <si>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</si>
  <si>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</si>
  <si>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</si>
  <si>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</si>
  <si>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</si>
  <si>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</si>
  <si>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</si>
  <si>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</si>
  <si>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</si>
  <si>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</si>
  <si>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</si>
  <si>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</si>
  <si>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</si>
  <si>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</si>
  <si>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</si>
  <si>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</si>
  <si>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</si>
  <si>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</si>
  <si>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</si>
  <si>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</si>
  <si>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</si>
  <si>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</si>
  <si>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</si>
  <si>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</si>
  <si>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</si>
  <si>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</si>
  <si>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</si>
  <si>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</si>
  <si>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</si>
  <si>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</si>
  <si>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</si>
  <si>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</si>
  <si>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</si>
  <si>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</si>
  <si>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</si>
  <si>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</si>
  <si>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</si>
  <si>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</si>
  <si>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</si>
  <si>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</si>
  <si>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</si>
  <si>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</si>
  <si>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</si>
  <si>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</si>
  <si>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</si>
  <si>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</si>
  <si>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</si>
  <si>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</si>
  <si>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</si>
  <si>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</si>
  <si>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</si>
  <si>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</si>
  <si>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</si>
  <si>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</si>
  <si>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</si>
  <si>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</si>
  <si>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</si>
  <si>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</si>
  <si>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</si>
  <si>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</si>
  <si>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</si>
  <si>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</si>
  <si>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</si>
  <si>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</si>
  <si>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</si>
  <si>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</si>
  <si>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</si>
  <si>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</si>
  <si>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</si>
  <si>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</si>
  <si>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</si>
  <si>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</si>
  <si>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</si>
  <si>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</si>
  <si>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</si>
  <si>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</si>
  <si>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</si>
  <si>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</si>
  <si>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</si>
  <si>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</si>
  <si>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</si>
  <si>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</si>
  <si>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</si>
  <si>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</si>
  <si>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</si>
  <si>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</si>
  <si>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</si>
  <si>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</si>
  <si>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</si>
  <si>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</si>
  <si>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</si>
  <si>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</si>
  <si>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</si>
  <si>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</si>
  <si>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</si>
  <si>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</si>
  <si>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</si>
  <si>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</si>
  <si>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</si>
  <si>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</si>
  <si>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</si>
  <si>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</si>
  <si>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</si>
  <si>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</si>
  <si>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</si>
  <si>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</si>
  <si>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</si>
  <si>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</si>
  <si>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</si>
  <si>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</si>
  <si>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</si>
  <si>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</si>
  <si>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</si>
  <si>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</si>
  <si>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</si>
  <si>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</si>
  <si>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</si>
  <si>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</si>
  <si>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</si>
  <si>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</si>
  <si>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</si>
  <si>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</si>
  <si>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</si>
  <si>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</si>
  <si>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</si>
  <si>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</si>
  <si>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</si>
  <si>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</si>
  <si>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</si>
  <si>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</si>
  <si>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</si>
  <si>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</si>
  <si>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</si>
  <si>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</si>
  <si>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</si>
  <si>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</si>
  <si>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</si>
  <si>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</si>
  <si>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</si>
  <si>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</si>
  <si>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</si>
  <si>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</si>
  <si>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</si>
  <si>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</si>
  <si>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</si>
  <si>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</si>
  <si>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</si>
  <si>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</si>
  <si>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</si>
  <si>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</si>
  <si>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</si>
  <si>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</si>
  <si>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</si>
  <si>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</si>
  <si>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</si>
  <si>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</si>
  <si>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</si>
  <si>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</si>
  <si>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</si>
  <si>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</si>
  <si>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</si>
  <si>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</si>
  <si>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</si>
  <si>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</si>
  <si>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</si>
  <si>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</si>
  <si>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</si>
  <si>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</si>
  <si>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</si>
  <si>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</si>
  <si>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</si>
  <si>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</si>
  <si>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</si>
  <si>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</si>
  <si>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</si>
  <si>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</si>
  <si>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</si>
  <si>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</si>
  <si>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</si>
  <si>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</si>
  <si>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</si>
  <si>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</si>
  <si>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</si>
  <si>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</si>
  <si>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</si>
  <si>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</si>
  <si>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</si>
  <si>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</si>
  <si>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</si>
  <si>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</si>
  <si>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</si>
  <si>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</si>
  <si>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</si>
  <si>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</si>
  <si>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</si>
  <si>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</si>
  <si>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</si>
  <si>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</si>
  <si>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</si>
  <si>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</si>
  <si>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</si>
  <si>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</si>
  <si>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</si>
  <si>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</si>
  <si>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</si>
  <si>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</si>
  <si>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</si>
  <si>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</si>
  <si>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</si>
  <si>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</si>
  <si>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</si>
  <si>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</si>
  <si>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</si>
  <si>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</si>
  <si>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</si>
  <si>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</si>
  <si>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</si>
  <si>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</si>
  <si>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</si>
  <si>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</si>
  <si>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</si>
  <si>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</si>
  <si>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</si>
  <si>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</si>
  <si>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</si>
  <si>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</si>
  <si>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</si>
  <si>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</si>
  <si>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</si>
  <si>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</si>
  <si>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</si>
  <si>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</si>
  <si>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</si>
  <si>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</si>
  <si>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</si>
  <si>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</si>
  <si>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</si>
  <si>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</si>
  <si>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</si>
  <si>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</si>
  <si>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</si>
  <si>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</si>
  <si>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</si>
  <si>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</si>
  <si>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</si>
  <si>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</si>
  <si>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</si>
  <si>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</si>
  <si>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</si>
  <si>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</si>
  <si>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</si>
  <si>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</si>
  <si>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</si>
  <si>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</si>
  <si>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</si>
  <si>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</si>
  <si>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</si>
  <si>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</si>
  <si>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</si>
  <si>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</si>
  <si>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</si>
  <si>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</si>
  <si>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</si>
  <si>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</si>
  <si>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</si>
  <si>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</si>
  <si>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</si>
  <si>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</si>
  <si>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</si>
  <si>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</si>
  <si>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</si>
  <si>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</si>
  <si>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</si>
  <si>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</si>
  <si>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</si>
  <si>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</si>
  <si>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</si>
  <si>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</si>
  <si>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</si>
  <si>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</si>
  <si>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</si>
  <si>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</si>
  <si>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</si>
  <si>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</si>
  <si>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</si>
  <si>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</si>
  <si>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</si>
  <si>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</si>
  <si>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</si>
  <si>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</si>
  <si>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</si>
  <si>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</si>
  <si>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</si>
  <si>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</si>
  <si>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</si>
  <si>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</si>
  <si>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</si>
  <si>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</si>
  <si>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</si>
  <si>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</si>
  <si>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</si>
  <si>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</si>
  <si>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</si>
  <si>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</si>
  <si>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</si>
  <si>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</si>
  <si>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</si>
  <si>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</si>
  <si>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</si>
  <si>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</si>
  <si>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</si>
  <si>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</si>
  <si>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</si>
  <si>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</si>
  <si>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</si>
  <si>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</si>
  <si>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</si>
  <si>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</si>
  <si>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</si>
  <si>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</si>
  <si>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</si>
  <si>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</si>
  <si>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</si>
  <si>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</si>
  <si>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</si>
  <si>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</si>
  <si>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</si>
  <si>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</si>
  <si>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</si>
  <si>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</si>
  <si>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</si>
  <si>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</si>
  <si>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</si>
  <si>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</si>
  <si>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</si>
  <si>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</si>
  <si>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</si>
  <si>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</si>
  <si>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</si>
  <si>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</si>
  <si>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</si>
  <si>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</si>
  <si>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</si>
  <si>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</si>
  <si>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</si>
  <si>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</si>
  <si>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</si>
  <si>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</si>
  <si>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</si>
  <si>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</si>
  <si>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</si>
  <si>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</si>
  <si>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</si>
  <si>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</si>
  <si>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</si>
  <si>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</si>
  <si>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</si>
  <si>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</si>
  <si>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</si>
  <si>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</si>
  <si>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</si>
  <si>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</si>
  <si>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</si>
  <si>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</si>
  <si>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</si>
  <si>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</si>
  <si>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</si>
  <si>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</si>
  <si>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</si>
  <si>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</si>
  <si>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</si>
  <si>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</si>
  <si>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</si>
  <si>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</si>
  <si>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</si>
  <si>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</si>
  <si>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</si>
  <si>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</si>
  <si>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</si>
  <si>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</si>
  <si>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</si>
  <si>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</si>
  <si>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</si>
  <si>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</si>
  <si>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</si>
  <si>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</si>
  <si>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</si>
  <si>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</si>
  <si>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</si>
  <si>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</si>
  <si>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</si>
  <si>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</si>
  <si>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</si>
  <si>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</si>
  <si>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</si>
  <si>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</si>
  <si>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</si>
  <si>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</si>
  <si>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</si>
  <si>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</si>
  <si>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</si>
  <si>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</si>
  <si>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</si>
  <si>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</si>
  <si>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</si>
  <si>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</si>
  <si>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</si>
  <si>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</si>
  <si>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</si>
  <si>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</si>
  <si>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</si>
  <si>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</si>
  <si>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</si>
  <si>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</si>
  <si>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</si>
  <si>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</si>
  <si>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</si>
  <si>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</si>
  <si>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</si>
  <si>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</si>
  <si>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</si>
  <si>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</si>
  <si>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</si>
  <si>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</si>
  <si>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</si>
  <si>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</si>
  <si>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</si>
  <si>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</si>
  <si>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</si>
  <si>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</si>
  <si>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</si>
  <si>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</si>
  <si>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</si>
  <si>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</si>
  <si>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</si>
  <si>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</si>
  <si>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</si>
  <si>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</si>
  <si>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</si>
  <si>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</si>
  <si>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</si>
  <si>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</si>
  <si>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</si>
  <si>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</si>
  <si>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</si>
  <si>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</si>
  <si>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</si>
  <si>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</si>
  <si>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</si>
  <si>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</si>
  <si>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</si>
  <si>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</si>
  <si>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</si>
  <si>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</si>
  <si>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</si>
  <si>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</si>
  <si>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</si>
  <si>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</si>
  <si>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</si>
  <si>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</si>
  <si>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</si>
  <si>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</si>
  <si>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</si>
  <si>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</si>
  <si>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</si>
  <si>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</si>
  <si>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</si>
  <si>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</si>
  <si>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</si>
  <si>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</si>
  <si>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</si>
  <si>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</si>
  <si>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</si>
  <si>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</si>
  <si>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</si>
  <si>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</si>
  <si>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</si>
  <si>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</si>
  <si>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</si>
  <si>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</si>
  <si>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</si>
  <si>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</si>
  <si>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</si>
  <si>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</si>
  <si>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</si>
  <si>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</si>
  <si>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</si>
  <si>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</si>
  <si>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</si>
  <si>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</si>
  <si>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</si>
  <si>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</si>
  <si>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</si>
  <si>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</si>
  <si>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</si>
  <si>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</si>
  <si>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</si>
  <si>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</si>
  <si>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</si>
  <si>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</si>
  <si>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</si>
  <si>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</si>
  <si>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</si>
  <si>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</si>
  <si>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</si>
  <si>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</si>
  <si>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</si>
  <si>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</si>
  <si>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</si>
  <si>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</si>
  <si>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</si>
  <si>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</si>
  <si>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</si>
  <si>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</si>
  <si>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</si>
  <si>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</si>
  <si>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</si>
  <si>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</si>
  <si>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</si>
  <si>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</si>
  <si>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</si>
  <si>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</si>
  <si>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</si>
  <si>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</si>
  <si>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</si>
  <si>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</si>
  <si>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</si>
  <si>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</si>
  <si>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</si>
  <si>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</si>
  <si>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</si>
  <si>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</si>
  <si>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</si>
  <si>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</si>
  <si>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</si>
  <si>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</si>
  <si>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</si>
  <si>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</si>
  <si>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</si>
  <si>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</si>
  <si>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</si>
  <si>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</si>
  <si>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</si>
  <si>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</si>
  <si>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</si>
  <si>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</si>
  <si>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</si>
  <si>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</si>
  <si>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</si>
  <si>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</si>
  <si>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</si>
  <si>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</si>
  <si>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</si>
  <si>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</si>
  <si>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</si>
  <si>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</si>
  <si>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</si>
  <si>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</si>
  <si>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</si>
  <si>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</si>
  <si>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</si>
  <si>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</si>
  <si>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</si>
  <si>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</si>
  <si>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</si>
  <si>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</si>
  <si>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</si>
  <si>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</si>
  <si>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</si>
  <si>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</si>
  <si>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</si>
  <si>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</si>
  <si>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</si>
  <si>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</si>
  <si>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</si>
  <si>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</si>
  <si>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</si>
  <si>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</si>
  <si>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</si>
  <si>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</si>
  <si>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</si>
  <si>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</si>
  <si>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</si>
  <si>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</si>
  <si>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</si>
  <si>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</si>
  <si>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</si>
  <si>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</si>
  <si>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</si>
  <si>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</si>
  <si>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</si>
  <si>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</si>
  <si>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</si>
  <si>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</si>
  <si>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</si>
  <si>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</si>
  <si>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</si>
  <si>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</si>
  <si>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</si>
  <si>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</si>
  <si>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</si>
  <si>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</si>
  <si>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</si>
  <si>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</si>
  <si>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</si>
  <si>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</si>
  <si>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</si>
  <si>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</si>
  <si>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</si>
  <si>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</si>
  <si>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</si>
  <si>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</si>
  <si>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</si>
  <si>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</si>
  <si>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</si>
  <si>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</si>
  <si>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</si>
  <si>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</si>
  <si>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</si>
  <si>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</si>
  <si>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</si>
  <si>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</si>
  <si>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</si>
  <si>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</si>
  <si>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</si>
  <si>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</si>
  <si>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</si>
  <si>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</si>
  <si>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</si>
  <si>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</si>
  <si>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</si>
  <si>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</si>
  <si>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</si>
  <si>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</si>
  <si>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</si>
  <si>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</si>
  <si>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</si>
  <si>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</si>
  <si>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</si>
  <si>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</si>
  <si>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</si>
  <si>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</si>
  <si>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</si>
  <si>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</si>
  <si>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</si>
  <si>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</si>
  <si>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</si>
  <si>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</si>
  <si>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</si>
  <si>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</si>
  <si>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</si>
  <si>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</si>
  <si>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</si>
  <si>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</si>
  <si>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</si>
  <si>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</si>
  <si>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</si>
  <si>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</si>
  <si>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</si>
  <si>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</si>
  <si>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</si>
  <si>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</si>
  <si>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</si>
  <si>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</si>
  <si>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</si>
  <si>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</si>
  <si>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</si>
  <si>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</si>
  <si>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</si>
  <si>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</si>
  <si>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</si>
  <si>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</si>
  <si>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</si>
  <si>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</si>
  <si>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</si>
  <si>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</si>
  <si>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</si>
  <si>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</si>
  <si>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</si>
  <si>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</si>
  <si>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</si>
  <si>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</si>
  <si>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</si>
  <si>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</si>
  <si>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</si>
  <si>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</si>
  <si>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</si>
  <si>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</si>
  <si>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</si>
  <si>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</si>
  <si>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</si>
  <si>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</si>
  <si>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</si>
  <si>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</si>
  <si>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</si>
  <si>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</si>
  <si>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</si>
  <si>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</si>
  <si>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</si>
  <si>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</si>
  <si>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</si>
  <si>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</si>
  <si>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</si>
  <si>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</si>
  <si>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</si>
  <si>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</si>
  <si>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</si>
  <si>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</si>
  <si>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</si>
  <si>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</si>
  <si>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</si>
  <si>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</si>
  <si>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</si>
  <si>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</si>
  <si>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</si>
  <si>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</si>
  <si>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</si>
  <si>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</si>
  <si>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</si>
  <si>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</si>
  <si>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</si>
  <si>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</si>
  <si>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</si>
  <si>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</si>
  <si>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</si>
  <si>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</si>
  <si>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</si>
  <si>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</si>
  <si>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</si>
  <si>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</si>
  <si>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</si>
  <si>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</si>
  <si>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</si>
  <si>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</si>
  <si>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</si>
  <si>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</si>
  <si>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</si>
  <si>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</si>
  <si>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</si>
  <si>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</si>
  <si>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</si>
  <si>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</si>
  <si>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</si>
  <si>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</si>
  <si>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</si>
  <si>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</si>
  <si>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</si>
  <si>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</si>
  <si>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</si>
  <si>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</si>
  <si>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</si>
  <si>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</si>
  <si>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</si>
  <si>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</si>
  <si>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</si>
  <si>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</si>
  <si>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</si>
  <si>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</si>
  <si>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</si>
  <si>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</si>
  <si>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</si>
  <si>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</si>
  <si>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</si>
  <si>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</si>
  <si>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</si>
  <si>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</si>
  <si>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</si>
  <si>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</si>
  <si>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</si>
  <si>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</si>
  <si>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</si>
  <si>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</si>
  <si>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</si>
  <si>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</si>
  <si>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</si>
  <si>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</si>
  <si>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</si>
  <si>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</si>
  <si>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</si>
  <si>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</si>
  <si>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</si>
  <si>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</si>
  <si>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</si>
  <si>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</si>
  <si>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</si>
  <si>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</si>
  <si>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</si>
  <si>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</si>
  <si>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</si>
  <si>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</si>
  <si>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</si>
  <si>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</si>
  <si>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</si>
  <si>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</si>
  <si>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</si>
  <si>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</si>
  <si>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</si>
  <si>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</si>
  <si>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</si>
  <si>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</si>
  <si>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</si>
  <si>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</si>
  <si>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</si>
  <si>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</si>
  <si>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</si>
  <si>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</si>
  <si>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</si>
  <si>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</si>
  <si>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</si>
  <si>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</si>
  <si>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</si>
  <si>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</si>
  <si>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</si>
  <si>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</si>
  <si>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</si>
  <si>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</si>
  <si>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</si>
  <si>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</si>
  <si>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</si>
  <si>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</si>
  <si>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</si>
  <si>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</si>
  <si>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</si>
  <si>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</si>
  <si>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</si>
  <si>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</si>
  <si>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</si>
  <si>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</si>
  <si>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</si>
  <si>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</si>
  <si>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</si>
  <si>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</si>
  <si>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</si>
  <si>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</si>
  <si>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</si>
  <si>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</si>
  <si>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</si>
  <si>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</si>
  <si>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</si>
  <si>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</si>
  <si>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</si>
  <si>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</si>
  <si>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</si>
  <si>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</si>
  <si>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</si>
  <si>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</si>
  <si>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</si>
  <si>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</si>
  <si>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</si>
  <si>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</si>
  <si>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</si>
  <si>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</si>
  <si>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</si>
  <si>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</si>
  <si>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</si>
  <si>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</si>
  <si>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</si>
  <si>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</si>
  <si>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</si>
  <si>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</si>
  <si>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</si>
  <si>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</si>
  <si>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</si>
  <si>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</si>
  <si>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</si>
  <si>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</si>
  <si>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</si>
  <si>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</si>
  <si>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</si>
  <si>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</si>
  <si>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</si>
  <si>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</si>
  <si>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</si>
  <si>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</si>
  <si>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</si>
  <si>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</si>
  <si>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</si>
  <si>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</si>
  <si>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</si>
  <si>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</si>
  <si>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</si>
  <si>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</si>
  <si>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</si>
  <si>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</si>
  <si>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</si>
  <si>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</si>
  <si>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</si>
  <si>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</si>
  <si>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</si>
  <si>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</si>
  <si>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</si>
  <si>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</si>
  <si>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</si>
  <si>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</si>
  <si>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</si>
  <si>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</si>
  <si>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</si>
  <si>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</si>
  <si>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</si>
  <si>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</si>
  <si>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</si>
  <si>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</si>
  <si>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</si>
  <si>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</si>
  <si>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</si>
  <si>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</si>
  <si>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</si>
  <si>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</si>
  <si>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</si>
  <si>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</si>
  <si>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</si>
  <si>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</si>
  <si>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</si>
  <si>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</si>
  <si>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</si>
  <si>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</si>
  <si>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</si>
  <si>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</si>
  <si>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</si>
  <si>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</si>
  <si>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</si>
  <si>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</si>
  <si>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</si>
  <si>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</si>
  <si>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</si>
  <si>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</si>
  <si>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</si>
  <si>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</si>
  <si>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</si>
  <si>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</si>
  <si>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</si>
  <si>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</si>
  <si>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</si>
  <si>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</si>
  <si>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</si>
  <si>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</si>
  <si>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</si>
  <si>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</si>
  <si>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</si>
  <si>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</si>
  <si>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</si>
  <si>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</si>
  <si>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</si>
  <si>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</si>
  <si>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</si>
  <si>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</si>
  <si>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</si>
  <si>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</si>
  <si>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</si>
  <si>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</si>
  <si>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</si>
  <si>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</si>
  <si>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</si>
  <si>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</si>
  <si>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</si>
  <si>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</si>
  <si>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</si>
  <si>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</si>
  <si>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</si>
  <si>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</si>
  <si>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</si>
  <si>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</si>
  <si>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</si>
  <si>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</si>
  <si>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</si>
  <si>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</si>
  <si>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</si>
  <si>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</si>
  <si>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</si>
  <si>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</si>
  <si>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</si>
  <si>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</si>
  <si>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</si>
  <si>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</si>
  <si>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</si>
  <si>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</si>
  <si>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</si>
  <si>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</si>
  <si>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</si>
  <si>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</si>
  <si>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</si>
  <si>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</si>
  <si>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</si>
  <si>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</si>
  <si>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</si>
  <si>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</si>
  <si>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</si>
  <si>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</si>
  <si>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</si>
  <si>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</si>
  <si>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</si>
  <si>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</si>
  <si>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</si>
  <si>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</si>
  <si>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</si>
  <si>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</si>
  <si>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</si>
  <si>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</si>
  <si>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</si>
  <si>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</si>
  <si>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</si>
  <si>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</si>
  <si>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</si>
  <si>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</si>
  <si>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</si>
  <si>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</si>
  <si>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</si>
  <si>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</si>
  <si>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</si>
  <si>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</si>
  <si>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</si>
  <si>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</si>
  <si>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</si>
  <si>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</si>
  <si>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</si>
  <si>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</si>
  <si>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</si>
  <si>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</si>
  <si>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</si>
  <si>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</si>
  <si>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</si>
  <si>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</si>
  <si>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</si>
  <si>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</si>
  <si>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</si>
  <si>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</si>
  <si>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</si>
  <si>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</si>
  <si>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</si>
  <si>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</si>
  <si>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</si>
  <si>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</si>
  <si>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</si>
  <si>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</si>
  <si>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</si>
  <si>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</si>
  <si>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</si>
  <si>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</si>
  <si>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</si>
  <si>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</si>
  <si>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</si>
  <si>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</si>
  <si>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</si>
  <si>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</si>
  <si>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</si>
  <si>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</si>
  <si>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</si>
  <si>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</si>
  <si>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</si>
  <si>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</si>
  <si>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</si>
  <si>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</si>
  <si>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</si>
  <si>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</si>
  <si>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</si>
  <si>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</si>
  <si>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</si>
  <si>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</si>
  <si>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</si>
  <si>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</si>
  <si>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</si>
  <si>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</si>
  <si>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</si>
  <si>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</si>
  <si>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</si>
  <si>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</si>
  <si>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</si>
  <si>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</si>
  <si>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</si>
  <si>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</si>
  <si>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</si>
  <si>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</si>
  <si>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</si>
  <si>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</si>
  <si>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</si>
  <si>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</si>
  <si>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</si>
  <si>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</si>
  <si>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</si>
  <si>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</si>
  <si>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</si>
  <si>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</si>
  <si>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</si>
  <si>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</si>
  <si>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</si>
  <si>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</si>
  <si>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</si>
  <si>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</si>
  <si>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</si>
  <si>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</si>
  <si>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</si>
  <si>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</si>
  <si>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</si>
  <si>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</si>
  <si>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</si>
  <si>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</si>
  <si>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</si>
  <si>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</si>
  <si>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</si>
  <si>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</si>
  <si>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</si>
  <si>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</si>
  <si>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</si>
  <si>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</si>
  <si>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</si>
  <si>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</si>
  <si>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</si>
  <si>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</si>
  <si>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</si>
  <si>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</si>
  <si>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</si>
  <si>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</si>
  <si>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</si>
  <si>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</si>
  <si>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</si>
  <si>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</si>
  <si>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</si>
  <si>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</si>
  <si>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</si>
  <si>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</si>
  <si>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</si>
  <si>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</si>
  <si>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</si>
  <si>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</si>
  <si>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</si>
  <si>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</si>
  <si>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</si>
  <si>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</si>
  <si>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</si>
  <si>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</si>
  <si>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</si>
  <si>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</si>
  <si>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</si>
  <si>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</si>
  <si>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</si>
  <si>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</si>
  <si>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</si>
  <si>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</si>
  <si>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</si>
  <si>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</si>
  <si>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</si>
  <si>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</si>
  <si>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</si>
  <si>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</si>
  <si>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</si>
  <si>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</si>
  <si>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</si>
  <si>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</si>
  <si>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</si>
  <si>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</si>
  <si>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</si>
  <si>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</si>
  <si>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</si>
  <si>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</si>
  <si>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</si>
  <si>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</si>
  <si>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</si>
  <si>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</si>
  <si>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</si>
  <si>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</si>
  <si>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</si>
  <si>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</si>
  <si>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</si>
  <si>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</si>
  <si>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</si>
  <si>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</si>
  <si>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</si>
  <si>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</si>
  <si>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</si>
  <si>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</si>
  <si>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</si>
  <si>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</si>
  <si>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</si>
  <si>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</si>
  <si>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</si>
  <si>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</si>
  <si>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</si>
  <si>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</si>
  <si>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</si>
  <si>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</si>
  <si>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</si>
  <si>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</si>
  <si>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</si>
  <si>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</si>
  <si>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</si>
  <si>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</si>
  <si>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</si>
  <si>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</si>
  <si>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</si>
  <si>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</si>
  <si>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</si>
  <si>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</si>
  <si>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</si>
  <si>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</si>
  <si>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</si>
  <si>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</si>
  <si>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</si>
  <si>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</si>
  <si>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</si>
  <si>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</si>
  <si>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</si>
  <si>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</si>
  <si>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</si>
  <si>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</si>
  <si>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</si>
  <si>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</si>
  <si>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</si>
  <si>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</si>
  <si>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</si>
  <si>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</si>
  <si>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</si>
  <si>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</si>
  <si>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</si>
  <si>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</si>
  <si>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</si>
  <si>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</si>
  <si>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</si>
  <si>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</si>
  <si>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</si>
  <si>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</si>
  <si>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</si>
  <si>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</si>
  <si>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</si>
  <si>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</si>
  <si>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</si>
  <si>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</si>
  <si>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</si>
  <si>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</si>
  <si>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</si>
  <si>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</si>
  <si>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</si>
  <si>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</si>
  <si>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</si>
  <si>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</si>
  <si>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</si>
  <si>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</si>
  <si>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</si>
  <si>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</si>
  <si>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</si>
  <si>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</si>
  <si>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</si>
  <si>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</si>
  <si>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</si>
  <si>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</si>
  <si>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</si>
  <si>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</si>
  <si>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</si>
  <si>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</si>
  <si>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</si>
  <si>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</si>
  <si>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</si>
  <si>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</si>
  <si>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</si>
  <si>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</si>
  <si>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</si>
  <si>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</si>
  <si>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</si>
  <si>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</si>
  <si>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</si>
  <si>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</si>
  <si>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</si>
  <si>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</si>
  <si>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</si>
  <si>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</si>
  <si>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</si>
  <si>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</si>
  <si>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</si>
  <si>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</si>
  <si>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</si>
  <si>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</si>
  <si>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</si>
  <si>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</si>
  <si>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</si>
  <si>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</si>
  <si>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</si>
  <si>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</si>
  <si>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</si>
  <si>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</si>
  <si>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</si>
  <si>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</si>
  <si>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</si>
  <si>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</si>
  <si>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</si>
  <si>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</si>
  <si>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</si>
  <si>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</si>
  <si>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</si>
  <si>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</si>
  <si>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</si>
  <si>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</si>
  <si>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</si>
  <si>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</si>
  <si>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</si>
  <si>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</si>
  <si>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</si>
  <si>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</si>
  <si>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</si>
  <si>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</si>
  <si>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</si>
  <si>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</si>
  <si>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</si>
  <si>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</si>
  <si>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</si>
  <si>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</si>
  <si>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</si>
  <si>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</si>
  <si>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</si>
  <si>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</si>
  <si>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</si>
  <si>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</si>
  <si>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</si>
  <si>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</si>
  <si>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</si>
  <si>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</si>
  <si>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</si>
  <si>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</si>
  <si>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</si>
  <si>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</si>
  <si>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</si>
  <si>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</si>
  <si>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</si>
  <si>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</si>
  <si>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</si>
  <si>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</si>
  <si>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</si>
  <si>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</si>
  <si>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</si>
  <si>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</si>
  <si>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</si>
  <si>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</si>
  <si>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</si>
  <si>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</si>
  <si>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</si>
  <si>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</si>
  <si>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</si>
  <si>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</si>
  <si>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</si>
  <si>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</si>
  <si>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</si>
  <si>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</si>
  <si>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</si>
  <si>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</si>
  <si>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</si>
  <si>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</si>
  <si>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</si>
  <si>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</si>
  <si>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</si>
  <si>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</si>
  <si>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</si>
  <si>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</si>
  <si>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</si>
  <si>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</si>
  <si>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</si>
  <si>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</si>
  <si>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</si>
  <si>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</si>
  <si>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</si>
  <si>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</si>
  <si>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</si>
  <si>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</si>
  <si>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</si>
  <si>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</si>
  <si>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</si>
  <si>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</si>
  <si>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</si>
  <si>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</si>
  <si>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</si>
  <si>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</si>
  <si>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</si>
  <si>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</si>
  <si>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</si>
  <si>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</si>
  <si>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</si>
  <si>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</si>
  <si>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</si>
  <si>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</si>
  <si>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</si>
  <si>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</si>
  <si>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</si>
  <si>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</si>
  <si>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</si>
  <si>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</si>
  <si>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</si>
  <si>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</si>
  <si>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</si>
  <si>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</si>
  <si>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</si>
  <si>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</si>
  <si>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</si>
  <si>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</si>
  <si>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</si>
  <si>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</si>
  <si>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</si>
  <si>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</si>
  <si>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</si>
  <si>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</si>
  <si>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</si>
  <si>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</si>
  <si>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</si>
  <si>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</si>
  <si>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</si>
  <si>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</si>
  <si>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</si>
  <si>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</si>
  <si>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</si>
  <si>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</si>
  <si>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</si>
  <si>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</si>
  <si>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</si>
  <si>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</si>
  <si>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</si>
  <si>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</si>
  <si>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</si>
  <si>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</si>
  <si>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</si>
  <si>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</si>
  <si>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</si>
  <si>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</si>
  <si>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</si>
  <si>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</si>
  <si>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</si>
  <si>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</si>
  <si>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</si>
  <si>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</si>
  <si>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</si>
  <si>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</si>
  <si>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</si>
  <si>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</si>
  <si>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</si>
  <si>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</si>
  <si>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</si>
  <si>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</si>
  <si>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</si>
  <si>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</si>
  <si>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</si>
  <si>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</si>
  <si>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</si>
  <si>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</si>
  <si>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</si>
  <si>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</si>
  <si>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</si>
  <si>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</si>
  <si>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</si>
  <si>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</si>
  <si>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</si>
  <si>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</si>
  <si>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</si>
  <si>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</si>
  <si>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</si>
  <si>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</si>
  <si>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</si>
  <si>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</si>
  <si>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</si>
  <si>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</si>
  <si>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</si>
  <si>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</si>
  <si>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</si>
  <si>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</si>
  <si>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</si>
  <si>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</si>
  <si>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</si>
  <si>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</si>
  <si>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</si>
  <si>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</si>
  <si>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</si>
  <si>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</si>
  <si>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</si>
  <si>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</si>
  <si>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</si>
  <si>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</si>
  <si>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</si>
  <si>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</si>
  <si>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</si>
  <si>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</si>
  <si>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</si>
  <si>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</si>
  <si>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</si>
  <si>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</si>
  <si>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</si>
  <si>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</si>
  <si>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</si>
  <si>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</si>
  <si>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</si>
  <si>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</si>
  <si>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</si>
  <si>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</si>
  <si>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</si>
  <si>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</si>
  <si>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</si>
  <si>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</si>
  <si>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</si>
  <si>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</si>
  <si>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</si>
  <si>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</si>
  <si>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</si>
  <si>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</si>
  <si>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</si>
  <si>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</si>
  <si>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</si>
  <si>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</si>
  <si>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</si>
  <si>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</si>
  <si>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</si>
  <si>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</si>
  <si>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</si>
  <si>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</si>
  <si>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</si>
  <si>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</si>
  <si>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</si>
  <si>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</si>
  <si>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</si>
  <si>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</si>
  <si>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</si>
  <si>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</si>
  <si>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</si>
  <si>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</si>
  <si>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</si>
  <si>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</si>
  <si>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</si>
  <si>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</si>
  <si>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</si>
  <si>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</si>
  <si>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</si>
  <si>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</si>
  <si>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</si>
  <si>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</si>
  <si>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</si>
  <si>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</si>
  <si>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</si>
  <si>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</si>
  <si>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</si>
  <si>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</si>
  <si>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</si>
  <si>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</si>
  <si>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</si>
  <si>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</si>
  <si>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</si>
  <si>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</si>
  <si>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</si>
  <si>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</si>
  <si>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</si>
  <si>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</si>
  <si>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</si>
  <si>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</si>
  <si>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</si>
  <si>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</si>
  <si>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</si>
  <si>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</si>
  <si>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</si>
  <si>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</si>
  <si>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</si>
  <si>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</si>
  <si>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</si>
  <si>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</si>
  <si>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</si>
  <si>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</si>
  <si>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</si>
  <si>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</si>
  <si>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</si>
  <si>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</si>
  <si>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</si>
  <si>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</si>
  <si>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</si>
  <si>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</si>
  <si>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</si>
  <si>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</si>
  <si>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</si>
  <si>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</si>
  <si>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</si>
  <si>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</si>
  <si>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</si>
  <si>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</si>
  <si>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</si>
  <si>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</si>
  <si>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</si>
  <si>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</si>
  <si>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</si>
  <si>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</si>
  <si>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</si>
  <si>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</si>
  <si>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</si>
  <si>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</si>
  <si>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</si>
  <si>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</si>
  <si>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</si>
  <si>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</si>
  <si>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</si>
  <si>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</si>
  <si>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</si>
  <si>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</si>
  <si>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</si>
  <si>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</si>
  <si>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</si>
  <si>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</si>
  <si>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</si>
  <si>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</si>
  <si>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</si>
  <si>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</si>
  <si>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</si>
  <si>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</si>
  <si>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</si>
  <si>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</si>
  <si>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</si>
  <si>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</si>
  <si>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</si>
  <si>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</si>
  <si>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</si>
  <si>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</si>
  <si>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</si>
  <si>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</si>
  <si>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</si>
  <si>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</si>
  <si>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</si>
  <si>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</si>
  <si>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</si>
  <si>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</si>
  <si>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</si>
  <si>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</si>
  <si>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</si>
  <si>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</si>
  <si>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</si>
  <si>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</si>
  <si>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</si>
  <si>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</si>
  <si>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</si>
  <si>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</si>
  <si>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</si>
  <si>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</si>
  <si>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</si>
  <si>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</si>
  <si>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</si>
  <si>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</si>
  <si>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</si>
  <si>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</si>
  <si>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</si>
  <si>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</si>
  <si>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</si>
  <si>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</si>
  <si>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</si>
  <si>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</si>
  <si>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</si>
  <si>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</si>
  <si>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</si>
  <si>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</si>
  <si>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</si>
  <si>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</si>
  <si>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</si>
  <si>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</si>
  <si>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</si>
  <si>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</si>
  <si>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</si>
  <si>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</si>
  <si>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</si>
  <si>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</si>
  <si>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</si>
  <si>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</si>
  <si>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</si>
  <si>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</si>
  <si>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</si>
  <si>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</si>
  <si>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</si>
  <si>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</si>
  <si>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</si>
  <si>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</si>
  <si>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</si>
  <si>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</si>
  <si>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</si>
  <si>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</si>
  <si>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</si>
  <si>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</si>
  <si>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</si>
  <si>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</si>
  <si>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</si>
  <si>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</si>
  <si>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</si>
  <si>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</si>
  <si>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</si>
  <si>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</si>
  <si>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</si>
  <si>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</si>
  <si>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</si>
  <si>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</si>
  <si>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</si>
  <si>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</si>
  <si>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</si>
  <si>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</si>
  <si>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</si>
  <si>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</si>
  <si>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</si>
  <si>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</si>
  <si>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</si>
  <si>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</si>
  <si>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</si>
  <si>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</si>
  <si>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</si>
  <si>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</si>
  <si>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</si>
  <si>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</si>
  <si>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</si>
  <si>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</si>
  <si>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</si>
  <si>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</si>
  <si>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</si>
  <si>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</si>
  <si>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</si>
  <si>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</si>
  <si>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</si>
  <si>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</si>
  <si>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</si>
  <si>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</si>
  <si>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</si>
  <si>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</si>
  <si>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</si>
  <si>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</si>
  <si>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</si>
  <si>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</si>
  <si>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</si>
  <si>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</si>
  <si>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</si>
  <si>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</si>
  <si>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</si>
  <si>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</si>
  <si>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</si>
  <si>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</si>
  <si>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</si>
  <si>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</si>
  <si>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</si>
  <si>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</si>
  <si>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</si>
  <si>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</si>
  <si>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</si>
  <si>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</si>
  <si>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</si>
  <si>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</si>
  <si>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</si>
  <si>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</si>
  <si>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</si>
  <si>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</si>
  <si>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</si>
  <si>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</si>
  <si>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</si>
  <si>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</si>
  <si>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</si>
  <si>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</si>
  <si>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</si>
  <si>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</si>
  <si>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</si>
  <si>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</si>
  <si>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</si>
  <si>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</si>
  <si>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</si>
  <si>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</si>
  <si>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</si>
  <si>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</si>
  <si>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</si>
  <si>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</si>
  <si>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</si>
  <si>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</si>
  <si>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</si>
  <si>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</si>
  <si>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</si>
  <si>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</si>
  <si>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</si>
  <si>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</si>
  <si>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</si>
  <si>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</si>
  <si>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</si>
  <si>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</si>
  <si>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</si>
  <si>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</si>
  <si>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</si>
  <si>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</si>
  <si>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</si>
  <si>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</si>
  <si>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</si>
  <si>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</si>
  <si>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</si>
  <si>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</si>
  <si>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</si>
  <si>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</si>
  <si>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</si>
  <si>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</si>
  <si>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</si>
  <si>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</si>
  <si>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</si>
  <si>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</si>
  <si>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</si>
  <si>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</si>
  <si>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</si>
  <si>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</si>
  <si>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</si>
  <si>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</si>
  <si>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</si>
  <si>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</si>
  <si>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</si>
  <si>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</si>
  <si>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</si>
  <si>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</si>
  <si>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</si>
  <si>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</si>
  <si>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</si>
  <si>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</si>
  <si>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</si>
  <si>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</si>
  <si>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</si>
  <si>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</si>
  <si>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</si>
  <si>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</si>
  <si>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</si>
  <si>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</si>
  <si>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</si>
  <si>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</si>
  <si>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</si>
  <si>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</si>
  <si>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</si>
  <si>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</si>
  <si>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</si>
  <si>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</si>
  <si>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</si>
  <si>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</si>
  <si>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</si>
  <si>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</si>
  <si>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</si>
  <si>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</si>
  <si>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</si>
  <si>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</si>
  <si>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</si>
  <si>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</si>
  <si>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</si>
  <si>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</si>
  <si>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</si>
  <si>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</si>
  <si>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</si>
  <si>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</si>
  <si>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</si>
  <si>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</si>
  <si>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</si>
  <si>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</si>
  <si>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</si>
  <si>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</si>
  <si>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</si>
  <si>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</si>
  <si>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</si>
  <si>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</si>
  <si>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</si>
  <si>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</si>
  <si>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</si>
  <si>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</si>
  <si>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</si>
  <si>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</si>
  <si>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</si>
  <si>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</si>
  <si>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</si>
  <si>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</si>
  <si>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</si>
  <si>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</si>
  <si>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</si>
  <si>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</si>
  <si>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</si>
  <si>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</si>
  <si>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</si>
  <si>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</si>
  <si>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</si>
  <si>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</si>
  <si>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</si>
  <si>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</si>
  <si>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</si>
  <si>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</si>
  <si>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</si>
  <si>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</si>
  <si>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</si>
  <si>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</si>
  <si>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</si>
  <si>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</si>
  <si>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</si>
  <si>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</si>
  <si>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</si>
  <si>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</si>
  <si>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</si>
  <si>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</si>
  <si>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</si>
  <si>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</si>
  <si>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</si>
  <si>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</si>
  <si>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</si>
  <si>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</si>
  <si>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</si>
  <si>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</si>
  <si>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</si>
  <si>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</si>
  <si>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</si>
  <si>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</si>
  <si>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</si>
  <si>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</si>
  <si>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</si>
  <si>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</si>
  <si>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</si>
  <si>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</si>
  <si>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</si>
  <si>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</si>
  <si>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</si>
  <si>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</si>
  <si>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</si>
  <si>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</si>
  <si>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</si>
  <si>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</si>
  <si>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</si>
  <si>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</si>
  <si>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</si>
  <si>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</si>
  <si>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</si>
  <si>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</si>
  <si>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</si>
  <si>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</si>
  <si>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</si>
  <si>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</si>
  <si>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</si>
  <si>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</si>
  <si>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</si>
  <si>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</si>
  <si>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</si>
  <si>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</si>
  <si>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</si>
  <si>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</si>
  <si>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</si>
  <si>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</si>
  <si>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</si>
  <si>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</si>
  <si>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</si>
  <si>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</si>
  <si>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</si>
  <si>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</si>
  <si>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</si>
  <si>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</si>
  <si>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</si>
  <si>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</si>
  <si>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</si>
  <si>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</si>
  <si>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</si>
  <si>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</si>
  <si>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</si>
  <si>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</si>
  <si>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</si>
  <si>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</si>
  <si>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</si>
  <si>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</si>
  <si>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</si>
  <si>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</si>
  <si>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</si>
  <si>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</si>
  <si>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</si>
  <si>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</si>
  <si>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</si>
  <si>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</si>
  <si>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</si>
  <si>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</si>
  <si>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</si>
  <si>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</si>
  <si>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</si>
  <si>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</si>
  <si>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</si>
  <si>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</si>
  <si>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</si>
  <si>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</si>
  <si>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</si>
  <si>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</si>
  <si>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</si>
  <si>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</si>
  <si>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</si>
  <si>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</si>
  <si>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</si>
  <si>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</si>
  <si>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</si>
  <si>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</si>
  <si>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</si>
  <si>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</si>
  <si>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</si>
  <si>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</si>
  <si>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</si>
  <si>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</si>
  <si>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</si>
  <si>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</si>
  <si>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</si>
  <si>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</si>
  <si>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</si>
  <si>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</si>
  <si>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</si>
  <si>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</si>
  <si>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</si>
  <si>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</si>
  <si>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</si>
  <si>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</si>
  <si>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</si>
  <si>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</si>
  <si>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</si>
  <si>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</si>
  <si>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</si>
  <si>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</si>
  <si>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</si>
  <si>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</si>
  <si>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</si>
  <si>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</si>
  <si>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</si>
  <si>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</si>
  <si>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</si>
  <si>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</si>
  <si>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</si>
  <si>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</si>
  <si>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</si>
  <si>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</si>
  <si>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</si>
  <si>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</si>
  <si>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</si>
  <si>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</si>
  <si>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</si>
  <si>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</si>
  <si>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</si>
  <si>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</si>
  <si>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</si>
  <si>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</si>
  <si>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</si>
  <si>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</si>
  <si>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</si>
  <si>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</si>
  <si>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</si>
  <si>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</si>
  <si>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</si>
  <si>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</si>
  <si>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</si>
  <si>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</si>
  <si>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</si>
  <si>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</si>
  <si>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</si>
  <si>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</si>
  <si>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</si>
  <si>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</si>
  <si>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</si>
  <si>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</si>
  <si>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</si>
  <si>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</si>
  <si>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</si>
  <si>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</si>
  <si>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</si>
  <si>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</si>
  <si>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</si>
  <si>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</si>
  <si>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</si>
  <si>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</si>
  <si>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</si>
  <si>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</si>
  <si>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</si>
  <si>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</si>
  <si>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</si>
  <si>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</si>
  <si>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</si>
  <si>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</si>
  <si>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</si>
  <si>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</si>
  <si>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</si>
  <si>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</si>
  <si>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</si>
  <si>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</si>
  <si>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</si>
  <si>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</si>
  <si>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</si>
  <si>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</si>
  <si>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</si>
  <si>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</si>
  <si>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</si>
  <si>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</si>
  <si>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</si>
  <si>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</si>
  <si>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</si>
  <si>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</si>
  <si>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</si>
  <si>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</si>
  <si>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</si>
  <si>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</si>
  <si>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</si>
  <si>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</si>
  <si>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</si>
  <si>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</si>
  <si>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</si>
  <si>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</si>
  <si>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</si>
  <si>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</si>
  <si>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</si>
  <si>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</si>
  <si>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</si>
  <si>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</si>
  <si>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</si>
  <si>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</si>
  <si>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</si>
  <si>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</si>
  <si>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</si>
  <si>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</si>
  <si>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</si>
  <si>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</si>
  <si>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</si>
  <si>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</si>
  <si>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</si>
  <si>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</si>
  <si>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</si>
  <si>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</si>
  <si>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</si>
  <si>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</si>
  <si>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</si>
  <si>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</si>
  <si>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</si>
  <si>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</si>
  <si>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</si>
  <si>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</si>
  <si>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</si>
  <si>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</si>
  <si>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</si>
  <si>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</si>
  <si>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</si>
  <si>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</si>
  <si>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</si>
  <si>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</si>
  <si>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</si>
  <si>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</si>
  <si>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</si>
  <si>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</si>
  <si>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</si>
  <si>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</si>
  <si>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</si>
  <si>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</si>
  <si>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</si>
  <si>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</si>
  <si>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</si>
  <si>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</si>
  <si>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</si>
  <si>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</si>
  <si>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</si>
  <si>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</si>
  <si>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</si>
  <si>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</si>
  <si>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</si>
  <si>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</si>
  <si>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</si>
  <si>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</si>
  <si>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</si>
  <si>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</si>
  <si>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</si>
  <si>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</si>
  <si>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</si>
  <si>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</si>
  <si>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</si>
  <si>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</si>
  <si>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</si>
  <si>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</si>
  <si>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</si>
  <si>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</si>
  <si>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</si>
  <si>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</si>
  <si>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</si>
  <si>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</si>
  <si>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</si>
  <si>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</si>
  <si>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</si>
  <si>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</si>
  <si>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</si>
  <si>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</si>
  <si>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</si>
  <si>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</si>
  <si>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</si>
  <si>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</si>
  <si>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</si>
  <si>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</si>
  <si>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</si>
  <si>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</si>
  <si>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</si>
  <si>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</si>
  <si>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</si>
  <si>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</si>
  <si>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</si>
  <si>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</si>
  <si>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</si>
  <si>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</si>
  <si>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</si>
  <si>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</si>
  <si>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</si>
  <si>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</si>
  <si>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</si>
  <si>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</si>
  <si>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</si>
  <si>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</si>
  <si>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</si>
  <si>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</si>
  <si>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</si>
  <si>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</si>
  <si>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</si>
  <si>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</si>
  <si>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</si>
  <si>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</si>
  <si>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</si>
  <si>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</si>
  <si>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</si>
  <si>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</si>
  <si>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</si>
  <si>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</si>
  <si>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</si>
  <si>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</si>
  <si>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</si>
  <si>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</si>
  <si>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</si>
  <si>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</si>
  <si>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</si>
  <si>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</si>
  <si>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</si>
  <si>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</si>
  <si>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</si>
  <si>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</si>
  <si>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</si>
  <si>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</si>
  <si>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</si>
  <si>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</si>
  <si>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</si>
  <si>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</si>
  <si>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</si>
  <si>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</si>
  <si>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</si>
  <si>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</si>
  <si>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</si>
  <si>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</si>
  <si>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</si>
  <si>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</si>
  <si>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</si>
  <si>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</si>
  <si>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</si>
  <si>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</si>
  <si>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</si>
  <si>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</si>
  <si>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</si>
  <si>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</si>
  <si>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</si>
  <si>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</si>
  <si>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</si>
  <si>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</si>
  <si>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</si>
  <si>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</si>
  <si>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</si>
  <si>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</si>
  <si>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</si>
  <si>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</si>
  <si>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</si>
  <si>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</si>
  <si>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</si>
  <si>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</si>
  <si>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</si>
  <si>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</si>
  <si>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</si>
  <si>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</si>
  <si>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</si>
  <si>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</si>
  <si>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</si>
  <si>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</si>
  <si>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</si>
  <si>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</si>
  <si>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</si>
  <si>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</si>
  <si>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</si>
  <si>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</si>
  <si>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</si>
  <si>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</si>
  <si>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</si>
  <si>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</si>
  <si>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</si>
  <si>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</si>
  <si>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</si>
  <si>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</si>
  <si>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</si>
  <si>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</si>
  <si>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</si>
  <si>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</si>
  <si>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</si>
  <si>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</si>
  <si>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</si>
  <si>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</si>
  <si>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</si>
  <si>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</si>
  <si>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</si>
  <si>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</si>
  <si>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</si>
  <si>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</si>
  <si>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</si>
  <si>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</si>
  <si>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</si>
  <si>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</si>
  <si>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</si>
  <si>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</si>
  <si>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</si>
  <si>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</si>
  <si>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</si>
  <si>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</si>
  <si>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</si>
  <si>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</si>
  <si>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</si>
  <si>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</si>
  <si>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</si>
  <si>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</si>
  <si>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</si>
  <si>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</si>
  <si>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</si>
  <si>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</si>
  <si>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</si>
  <si>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</si>
  <si>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</si>
  <si>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</si>
  <si>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</si>
  <si>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</si>
  <si>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</si>
  <si>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</si>
  <si>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</si>
  <si>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</si>
  <si>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</si>
  <si>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</si>
  <si>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</si>
  <si>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</si>
  <si>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</si>
  <si>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</si>
  <si>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</si>
  <si>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</si>
  <si>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</si>
  <si>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</si>
  <si>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</si>
  <si>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</si>
  <si>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</si>
  <si>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</si>
  <si>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</si>
  <si>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</si>
  <si>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</si>
  <si>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</si>
  <si>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</si>
  <si>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</si>
  <si>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</si>
  <si>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</si>
  <si>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</si>
  <si>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</si>
  <si>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</si>
  <si>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</si>
  <si>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</si>
  <si>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</si>
  <si>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</si>
  <si>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</si>
  <si>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</si>
  <si>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</si>
  <si>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</si>
  <si>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</si>
  <si>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</si>
  <si>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</si>
  <si>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</si>
  <si>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</si>
  <si>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</si>
  <si>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</si>
  <si>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</si>
  <si>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</si>
  <si>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</si>
  <si>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</si>
  <si>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</si>
  <si>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</si>
  <si>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</si>
  <si>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</si>
  <si>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</si>
  <si>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</si>
  <si>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</si>
  <si>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</si>
  <si>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</si>
  <si>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</si>
  <si>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</si>
  <si>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</si>
  <si>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</si>
  <si>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</si>
  <si>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</si>
  <si>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</si>
  <si>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</si>
  <si>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</si>
  <si>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</si>
  <si>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</si>
  <si>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</si>
  <si>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</si>
  <si>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</si>
  <si>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</si>
  <si>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</si>
  <si>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</si>
  <si>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</si>
  <si>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</si>
  <si>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</si>
  <si>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</si>
  <si>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</si>
  <si>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</si>
  <si>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</si>
  <si>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</si>
  <si>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</si>
  <si>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</si>
  <si>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</si>
  <si>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</si>
  <si>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</si>
  <si>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</si>
  <si>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</si>
  <si>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</si>
  <si>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</si>
  <si>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</si>
  <si>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</si>
  <si>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</si>
  <si>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</si>
  <si>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</si>
  <si>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</si>
  <si>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</si>
  <si>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</si>
  <si>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</si>
  <si>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</si>
  <si>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</si>
  <si>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</si>
  <si>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</si>
  <si>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</si>
  <si>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</si>
  <si>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</si>
  <si>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</si>
  <si>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</si>
  <si>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</si>
  <si>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</si>
  <si>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</si>
  <si>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</si>
  <si>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</si>
  <si>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</si>
  <si>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</si>
  <si>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</si>
  <si>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</si>
  <si>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</si>
  <si>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</si>
  <si>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</si>
  <si>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</si>
  <si>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</si>
  <si>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</si>
  <si>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</si>
  <si>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</si>
  <si>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</si>
  <si>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</si>
  <si>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</si>
  <si>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</si>
  <si>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</si>
  <si>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</si>
  <si>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</si>
  <si>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</si>
  <si>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</si>
  <si>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</si>
  <si>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</si>
  <si>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</si>
  <si>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</si>
  <si>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</si>
  <si>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</si>
  <si>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</si>
  <si>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</si>
  <si>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</si>
  <si>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</si>
  <si>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</si>
  <si>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</si>
  <si>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</si>
  <si>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</si>
  <si>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</si>
  <si>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</si>
  <si>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</si>
  <si>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</si>
  <si>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</si>
  <si>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</si>
  <si>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</si>
  <si>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</si>
  <si>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</si>
  <si>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</si>
  <si>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</si>
  <si>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</si>
  <si>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</si>
  <si>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</si>
  <si>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</si>
  <si>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</si>
  <si>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</si>
  <si>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</si>
  <si>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</si>
  <si>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</si>
  <si>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</si>
  <si>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</si>
  <si>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</si>
  <si>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</si>
  <si>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</si>
  <si>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</si>
  <si>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</si>
  <si>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</si>
  <si>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</si>
  <si>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</si>
  <si>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</si>
  <si>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</si>
  <si>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</si>
  <si>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</si>
  <si>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</si>
  <si>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</si>
  <si>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</si>
  <si>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</si>
  <si>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</si>
  <si>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</si>
  <si>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</si>
  <si>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</si>
  <si>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</si>
  <si>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</si>
  <si>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</si>
  <si>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</si>
  <si>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</si>
  <si>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</si>
  <si>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</si>
  <si>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</si>
  <si>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</si>
  <si>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</si>
  <si>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</si>
  <si>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</si>
  <si>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</si>
  <si>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</si>
  <si>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</si>
  <si>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</si>
  <si>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</si>
  <si>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</si>
  <si>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</si>
  <si>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</si>
  <si>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</si>
  <si>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</si>
  <si>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</si>
  <si>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</si>
  <si>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</si>
  <si>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</si>
  <si>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</si>
  <si>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</si>
  <si>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</si>
  <si>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</si>
  <si>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</si>
  <si>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</si>
  <si>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</si>
  <si>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</si>
  <si>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</si>
  <si>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</si>
  <si>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</si>
  <si>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</si>
  <si>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</si>
  <si>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</si>
  <si>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</si>
  <si>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</si>
  <si>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</si>
  <si>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</si>
  <si>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</si>
  <si>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</si>
  <si>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</si>
  <si>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</si>
  <si>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</si>
  <si>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</si>
  <si>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</si>
  <si>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</si>
  <si>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</si>
  <si>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</si>
  <si>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</si>
  <si>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</si>
  <si>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</si>
  <si>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</si>
  <si>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</si>
  <si>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</si>
  <si>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</si>
  <si>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</si>
  <si>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</si>
  <si>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</si>
  <si>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</si>
  <si>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</si>
  <si>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</si>
  <si>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</si>
  <si>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</si>
  <si>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</si>
  <si>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</si>
  <si>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</si>
  <si>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</si>
  <si>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</si>
  <si>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</si>
  <si>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</si>
  <si>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</si>
  <si>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</si>
  <si>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</si>
  <si>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</si>
  <si>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</si>
  <si>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</si>
  <si>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</si>
  <si>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</si>
  <si>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</si>
  <si>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</si>
  <si>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</si>
  <si>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</si>
  <si>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</si>
  <si>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</si>
  <si>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</si>
  <si>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</si>
  <si>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</si>
  <si>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</si>
  <si>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</si>
  <si>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</si>
  <si>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</si>
  <si>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</si>
  <si>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</si>
  <si>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</si>
  <si>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</si>
  <si>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</si>
  <si>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</si>
  <si>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</si>
  <si>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</si>
  <si>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</si>
  <si>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</si>
  <si>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</si>
  <si>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</si>
  <si>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</si>
  <si>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</si>
  <si>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</si>
  <si>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</si>
  <si>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</si>
  <si>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</si>
  <si>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</si>
  <si>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</si>
  <si>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</si>
  <si>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</si>
  <si>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</si>
  <si>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</si>
  <si>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</si>
  <si>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</si>
  <si>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</si>
  <si>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</si>
  <si>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</si>
  <si>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</si>
  <si>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</si>
  <si>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</si>
  <si>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</si>
  <si>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</si>
  <si>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</si>
  <si>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</si>
  <si>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</si>
  <si>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</si>
  <si>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</si>
  <si>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</si>
  <si>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</si>
  <si>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</si>
  <si>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</si>
  <si>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</si>
  <si>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</si>
  <si>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</si>
  <si>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</si>
  <si>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</si>
  <si>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</si>
  <si>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</si>
  <si>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</si>
  <si>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</si>
  <si>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</si>
  <si>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</si>
  <si>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</si>
  <si>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</si>
  <si>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</si>
  <si>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</si>
  <si>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</si>
  <si>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</si>
  <si>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</si>
  <si>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</si>
  <si>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</si>
  <si>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</si>
  <si>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</si>
  <si>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</si>
  <si>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</si>
  <si>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</si>
  <si>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</si>
  <si>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</si>
  <si>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</si>
  <si>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</si>
  <si>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</si>
  <si>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</si>
  <si>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</si>
  <si>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</si>
  <si>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</si>
  <si>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</si>
  <si>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</si>
  <si>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</si>
  <si>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</si>
  <si>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</si>
  <si>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</si>
  <si>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</si>
  <si>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</si>
  <si>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</si>
  <si>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</si>
  <si>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</si>
  <si>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</si>
  <si>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</si>
  <si>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</si>
  <si>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</si>
  <si>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</si>
  <si>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</si>
  <si>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</si>
  <si>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</si>
  <si>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</si>
  <si>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</si>
  <si>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</si>
  <si>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</si>
  <si>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</si>
  <si>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</si>
  <si>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</si>
  <si>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</si>
  <si>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</si>
  <si>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</si>
  <si>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</si>
  <si>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</si>
  <si>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</si>
  <si>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</si>
  <si>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</si>
  <si>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</si>
  <si>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</si>
  <si>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</si>
  <si>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</si>
  <si>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</si>
  <si>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</si>
  <si>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</si>
  <si>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</si>
  <si>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</si>
  <si>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</si>
  <si>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</si>
  <si>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</si>
  <si>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</si>
  <si>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</si>
  <si>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</si>
  <si>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</si>
  <si>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</si>
  <si>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</si>
  <si>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</si>
  <si>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</si>
  <si>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</si>
  <si>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</si>
  <si>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</si>
  <si>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</si>
  <si>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</si>
  <si>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</si>
  <si>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</si>
  <si>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</si>
  <si>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</si>
  <si>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</si>
  <si>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</si>
  <si>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</si>
  <si>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</si>
  <si>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</si>
  <si>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</si>
  <si>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</si>
  <si>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</si>
  <si>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</si>
  <si>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</si>
  <si>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</si>
  <si>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</si>
  <si>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</si>
  <si>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</si>
  <si>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</si>
  <si>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</si>
  <si>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</si>
  <si>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</si>
  <si>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</si>
  <si>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</si>
  <si>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</si>
  <si>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</si>
  <si>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</si>
  <si>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</si>
  <si>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</si>
  <si>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</si>
  <si>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</si>
  <si>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</si>
  <si>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</si>
  <si>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</si>
  <si>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</si>
  <si>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</si>
  <si>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</si>
  <si>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</si>
  <si>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</si>
  <si>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</si>
  <si>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</si>
  <si>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</si>
  <si>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</si>
  <si>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</si>
  <si>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</si>
  <si>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</si>
  <si>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</si>
  <si>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</si>
  <si>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</si>
  <si>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</si>
  <si>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</si>
  <si>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</si>
  <si>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</si>
  <si>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</si>
  <si>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</si>
  <si>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</si>
  <si>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</si>
  <si>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</si>
  <si>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</si>
  <si>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</si>
  <si>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</si>
  <si>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</si>
  <si>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</si>
  <si>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</si>
  <si>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</si>
  <si>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</si>
  <si>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</si>
  <si>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</si>
  <si>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</si>
  <si>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</si>
  <si>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</si>
  <si>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</si>
  <si>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</si>
  <si>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</si>
  <si>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</si>
  <si>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</si>
  <si>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</si>
  <si>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</si>
  <si>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</si>
  <si>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</si>
  <si>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</si>
  <si>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</si>
  <si>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</si>
  <si>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</si>
  <si>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</si>
  <si>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</si>
  <si>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</si>
  <si>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</si>
  <si>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</si>
  <si>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</si>
  <si>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</si>
  <si>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</si>
  <si>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</si>
  <si>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</si>
  <si>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</si>
  <si>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</si>
  <si>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</si>
  <si>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</si>
  <si>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</si>
  <si>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</si>
  <si>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</si>
  <si>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</si>
  <si>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</si>
  <si>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</si>
  <si>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</si>
  <si>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</si>
  <si>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</si>
  <si>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</si>
  <si>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</si>
  <si>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</si>
  <si>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</si>
  <si>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</si>
  <si>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</si>
  <si>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</si>
  <si>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</si>
  <si>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</si>
  <si>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</si>
  <si>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</si>
  <si>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</si>
  <si>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</si>
  <si>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</si>
  <si>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</si>
  <si>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</si>
  <si>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</si>
  <si>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</si>
  <si>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</si>
  <si>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</si>
  <si>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</si>
  <si>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</si>
  <si>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</si>
  <si>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</si>
  <si>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</si>
  <si>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</si>
  <si>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</si>
  <si>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</si>
  <si>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</si>
  <si>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</si>
  <si>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</si>
  <si>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</si>
  <si>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</si>
  <si>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</si>
  <si>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</si>
  <si>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</si>
  <si>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</si>
  <si>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</si>
  <si>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</si>
  <si>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</si>
  <si>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</si>
  <si>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</si>
  <si>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</si>
  <si>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</si>
  <si>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</si>
  <si>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</si>
  <si>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</si>
  <si>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</si>
  <si>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</si>
  <si>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</si>
  <si>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</si>
  <si>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</si>
  <si>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</si>
  <si>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</si>
  <si>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</si>
  <si>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</si>
  <si>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</si>
  <si>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</si>
  <si>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</si>
  <si>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</si>
  <si>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</si>
  <si>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</si>
  <si>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</si>
  <si>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</si>
  <si>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</si>
  <si>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</si>
  <si>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</si>
  <si>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</si>
  <si>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</si>
  <si>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</si>
  <si>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</si>
  <si>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</si>
  <si>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</si>
  <si>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</si>
  <si>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</si>
  <si>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</si>
  <si>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</si>
  <si>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</si>
  <si>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</si>
  <si>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</si>
  <si>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</si>
  <si>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</si>
  <si>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</si>
  <si>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</si>
  <si>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</si>
  <si>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</si>
  <si>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</si>
  <si>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</si>
  <si>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</si>
  <si>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</si>
  <si>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</si>
  <si>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</si>
  <si>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</si>
  <si>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</si>
  <si>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</si>
  <si>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</si>
  <si>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</si>
  <si>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</si>
  <si>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</si>
  <si>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</si>
  <si>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</si>
  <si>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</si>
  <si>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</si>
  <si>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</si>
  <si>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</si>
  <si>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</si>
  <si>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</si>
  <si>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</si>
  <si>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</si>
  <si>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</si>
  <si>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</si>
  <si>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</si>
  <si>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</si>
  <si>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</si>
  <si>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</si>
  <si>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</si>
  <si>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</si>
  <si>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</si>
  <si>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</si>
  <si>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</si>
  <si>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</si>
  <si>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</si>
  <si>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</si>
  <si>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</si>
  <si>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</si>
  <si>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</si>
  <si>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</si>
  <si>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</si>
  <si>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</si>
  <si>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</si>
  <si>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</si>
  <si>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</si>
  <si>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</si>
  <si>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</si>
  <si>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</si>
  <si>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</si>
  <si>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</si>
  <si>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</si>
  <si>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</si>
  <si>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</si>
  <si>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</si>
  <si>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</si>
  <si>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</si>
  <si>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</si>
  <si>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</si>
  <si>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</si>
  <si>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</si>
  <si>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</si>
  <si>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</si>
  <si>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</si>
  <si>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</si>
  <si>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</si>
  <si>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</si>
  <si>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</si>
  <si>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</si>
  <si>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</si>
  <si>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</si>
  <si>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</si>
  <si>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</si>
  <si>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</si>
  <si>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</si>
  <si>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</si>
  <si>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</si>
  <si>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</si>
  <si>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</si>
  <si>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</si>
  <si>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</si>
  <si>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</si>
  <si>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</si>
  <si>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</si>
  <si>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</si>
  <si>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</si>
  <si>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</si>
  <si>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</si>
  <si>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</si>
  <si>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</si>
  <si>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</si>
  <si>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</si>
  <si>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</si>
  <si>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</si>
  <si>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</si>
  <si>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</si>
  <si>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</si>
  <si>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</si>
  <si>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</si>
  <si>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</si>
  <si>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</si>
  <si>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</si>
  <si>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</si>
  <si>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</si>
  <si>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</si>
  <si>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</si>
  <si>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</si>
  <si>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</si>
  <si>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</si>
  <si>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</si>
  <si>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</si>
  <si>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</si>
  <si>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</si>
  <si>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</si>
  <si>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</si>
  <si>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</si>
  <si>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</si>
  <si>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</si>
  <si>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</si>
  <si>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</si>
  <si>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</si>
  <si>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</si>
  <si>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</si>
  <si>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</si>
  <si>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</si>
  <si>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</si>
  <si>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</si>
  <si>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</si>
  <si>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</si>
  <si>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</si>
  <si>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</si>
  <si>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</si>
  <si>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</si>
  <si>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</si>
  <si>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</si>
  <si>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</si>
  <si>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</si>
  <si>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</si>
  <si>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</si>
  <si>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</si>
  <si>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</si>
  <si>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</si>
  <si>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</si>
  <si>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</si>
  <si>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</si>
  <si>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</si>
  <si>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</si>
  <si>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</si>
  <si>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</si>
  <si>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</si>
  <si>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</si>
  <si>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</si>
  <si>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</si>
  <si>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</si>
  <si>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</si>
  <si>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</si>
  <si>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</si>
  <si>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</si>
  <si>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</si>
  <si>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</si>
  <si>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</si>
  <si>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</si>
  <si>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</si>
  <si>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</si>
  <si>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</si>
  <si>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</si>
  <si>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</si>
  <si>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</si>
  <si>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</si>
  <si>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</si>
  <si>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</si>
  <si>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</si>
  <si>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</si>
  <si>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</si>
  <si>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</si>
  <si>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</si>
  <si>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</si>
  <si>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</si>
  <si>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</si>
  <si>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</si>
  <si>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</si>
  <si>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</si>
  <si>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</si>
  <si>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</si>
  <si>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</si>
  <si>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</si>
  <si>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</si>
  <si>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</si>
  <si>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</si>
  <si>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</si>
  <si>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</si>
  <si>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</si>
  <si>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</si>
  <si>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</si>
  <si>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</si>
  <si>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</si>
  <si>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</si>
  <si>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</si>
  <si>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</si>
  <si>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</si>
  <si>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</si>
  <si>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</si>
  <si>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</si>
  <si>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</si>
  <si>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</si>
  <si>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</si>
  <si>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</si>
  <si>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</si>
  <si>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</si>
  <si>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</si>
  <si>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</si>
  <si>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</si>
  <si>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</si>
  <si>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</si>
  <si>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</si>
  <si>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</si>
  <si>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</si>
  <si>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</si>
  <si>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</si>
  <si>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</si>
  <si>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</si>
  <si>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</si>
  <si>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</si>
  <si>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</si>
  <si>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</si>
  <si>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</si>
  <si>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</si>
  <si>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</si>
  <si>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</si>
  <si>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</si>
  <si>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</si>
  <si>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</si>
  <si>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</si>
  <si>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</si>
  <si>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</si>
  <si>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</si>
  <si>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</si>
  <si>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</si>
  <si>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</si>
  <si>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</si>
  <si>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</si>
  <si>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</si>
  <si>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</si>
  <si>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</si>
  <si>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</si>
  <si>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</si>
  <si>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</si>
  <si>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</si>
  <si>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</si>
  <si>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</si>
  <si>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</si>
  <si>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</si>
  <si>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</si>
  <si>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</si>
  <si>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</si>
  <si>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</si>
  <si>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</si>
  <si>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</si>
  <si>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</si>
  <si>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</si>
  <si>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</si>
  <si>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</si>
  <si>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</si>
  <si>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</si>
  <si>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</si>
  <si>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</si>
  <si>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</si>
  <si>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</si>
  <si>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</si>
  <si>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</si>
  <si>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</si>
  <si>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</si>
  <si>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</si>
  <si>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</si>
  <si>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</si>
  <si>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</si>
  <si>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</si>
  <si>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</si>
  <si>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</si>
  <si>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</si>
  <si>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</si>
  <si>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</si>
  <si>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</si>
  <si>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</si>
  <si>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</si>
  <si>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</si>
  <si>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</si>
  <si>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</si>
  <si>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</si>
  <si>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</si>
  <si>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</si>
  <si>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</si>
  <si>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</si>
  <si>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</si>
  <si>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</si>
  <si>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</si>
  <si>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</si>
  <si>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</si>
  <si>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</si>
  <si>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</si>
  <si>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</si>
  <si>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</si>
  <si>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</si>
  <si>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</si>
  <si>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</si>
  <si>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</si>
  <si>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</si>
  <si>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</si>
  <si>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</si>
  <si>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</si>
  <si>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</si>
  <si>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</si>
  <si>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</si>
  <si>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</si>
  <si>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</si>
  <si>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</si>
  <si>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</si>
  <si>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</si>
  <si>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</si>
  <si>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</si>
  <si>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</si>
  <si>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</si>
  <si>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</si>
  <si>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</si>
  <si>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</si>
  <si>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</si>
  <si>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</si>
  <si>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</si>
  <si>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</si>
  <si>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</si>
  <si>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</si>
  <si>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</si>
  <si>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</si>
  <si>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</si>
  <si>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</si>
  <si>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</si>
  <si>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</si>
  <si>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</si>
  <si>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</si>
  <si>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</si>
  <si>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</si>
  <si>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</si>
  <si>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</si>
  <si>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</si>
  <si>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</si>
  <si>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</si>
  <si>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</si>
  <si>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</si>
  <si>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</si>
  <si>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</si>
  <si>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</si>
  <si>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</si>
  <si>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</si>
  <si>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</si>
  <si>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</si>
  <si>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</si>
  <si>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</si>
  <si>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</si>
  <si>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</si>
  <si>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</si>
  <si>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</si>
  <si>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</si>
  <si>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</si>
  <si>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</si>
  <si>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</si>
  <si>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</si>
  <si>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</si>
  <si>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</si>
  <si>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</si>
  <si>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</si>
  <si>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</si>
  <si>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</si>
  <si>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</si>
  <si>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</si>
  <si>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</si>
  <si>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</si>
  <si>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</si>
  <si>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</si>
  <si>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</si>
  <si>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</si>
  <si>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</si>
  <si>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</si>
  <si>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</si>
  <si>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</si>
  <si>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</si>
  <si>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</si>
  <si>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</si>
  <si>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</si>
  <si>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</si>
  <si>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</si>
  <si>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</si>
  <si>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</si>
  <si>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</si>
  <si>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</si>
  <si>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</si>
  <si>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</si>
  <si>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</si>
  <si>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</si>
  <si>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</si>
  <si>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</si>
  <si>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</si>
  <si>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</si>
  <si>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</si>
  <si>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</si>
  <si>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</si>
  <si>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</si>
  <si>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</si>
  <si>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</si>
  <si>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</si>
  <si>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</si>
  <si>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</si>
  <si>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</si>
  <si>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</si>
  <si>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</si>
  <si>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</si>
  <si>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</si>
  <si>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</si>
  <si>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</si>
  <si>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</si>
  <si>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</si>
  <si>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</si>
  <si>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</si>
  <si>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</si>
  <si>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</si>
  <si>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</si>
  <si>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</si>
  <si>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</si>
  <si>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</si>
  <si>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</si>
  <si>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</si>
  <si>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</si>
  <si>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</si>
  <si>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</si>
  <si>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</si>
  <si>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</si>
  <si>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</si>
  <si>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</si>
  <si>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</si>
  <si>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</si>
  <si>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</si>
  <si>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</si>
  <si>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</si>
  <si>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</si>
  <si>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</si>
  <si>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</si>
  <si>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</si>
  <si>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</si>
  <si>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</si>
  <si>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</si>
  <si>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</si>
  <si>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</si>
  <si>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</si>
  <si>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</si>
  <si>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</si>
  <si>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</si>
  <si>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</si>
  <si>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</si>
  <si>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</si>
  <si>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</si>
  <si>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</si>
  <si>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</si>
  <si>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</si>
  <si>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</si>
  <si>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</si>
  <si>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</si>
  <si>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</si>
  <si>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</si>
  <si>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</si>
  <si>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</si>
  <si>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</si>
  <si>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</si>
  <si>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</si>
  <si>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</si>
  <si>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</si>
  <si>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</si>
  <si>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</si>
  <si>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</si>
  <si>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</si>
  <si>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</si>
  <si>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</si>
  <si>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</si>
  <si>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</si>
  <si>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</si>
  <si>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</si>
  <si>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</si>
  <si>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</si>
  <si>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</si>
  <si>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</si>
  <si>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</si>
  <si>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</si>
  <si>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</si>
  <si>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</si>
  <si>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</si>
  <si>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</si>
  <si>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</si>
  <si>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</si>
  <si>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</si>
  <si>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</si>
  <si>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</si>
  <si>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</si>
  <si>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</si>
  <si>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</si>
  <si>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</si>
  <si>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</si>
  <si>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</si>
  <si>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</si>
  <si>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</si>
  <si>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</si>
  <si>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</si>
  <si>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</si>
  <si>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</si>
  <si>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</si>
  <si>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</si>
  <si>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</si>
  <si>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</si>
  <si>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</si>
  <si>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</si>
  <si>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</si>
  <si>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</si>
  <si>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</si>
  <si>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</si>
  <si>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</si>
  <si>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</si>
  <si>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</si>
  <si>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</si>
  <si>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</si>
  <si>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</si>
  <si>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</si>
  <si>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</si>
  <si>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</si>
  <si>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</si>
  <si>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</si>
  <si>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</si>
  <si>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</si>
  <si>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</si>
  <si>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</si>
  <si>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</si>
  <si>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</si>
  <si>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</si>
  <si>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</si>
  <si>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</si>
  <si>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</si>
  <si>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</si>
  <si>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</si>
  <si>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</si>
  <si>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</si>
  <si>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</si>
  <si>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</si>
  <si>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</si>
  <si>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</si>
  <si>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</si>
  <si>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</si>
  <si>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</si>
  <si>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</si>
  <si>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</si>
  <si>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</si>
  <si>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</si>
  <si>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</si>
  <si>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</si>
  <si>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</si>
  <si>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</si>
  <si>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</si>
  <si>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</si>
  <si>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</si>
  <si>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</si>
  <si>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</si>
  <si>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</si>
  <si>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</si>
  <si>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</si>
  <si>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</si>
  <si>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</si>
  <si>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</si>
  <si>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</si>
  <si>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</si>
  <si>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</si>
  <si>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</si>
  <si>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</si>
  <si>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</si>
  <si>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</si>
  <si>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</si>
  <si>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</si>
  <si>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</si>
  <si>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</si>
  <si>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</si>
  <si>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</si>
  <si>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</si>
  <si>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</si>
  <si>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</si>
  <si>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</si>
  <si>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</si>
  <si>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</si>
  <si>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</si>
  <si>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</si>
  <si>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</si>
  <si>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</si>
  <si>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</si>
  <si>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</si>
  <si>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</si>
  <si>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</si>
  <si>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</si>
  <si>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</si>
  <si>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</si>
  <si>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</si>
  <si>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</si>
  <si>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</si>
  <si>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</si>
  <si>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</si>
  <si>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</si>
  <si>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</si>
  <si>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</si>
  <si>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</si>
  <si>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</si>
  <si>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</si>
  <si>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</si>
  <si>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</si>
  <si>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</si>
  <si>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</si>
  <si>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</si>
  <si>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</si>
  <si>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</si>
  <si>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</si>
  <si>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</si>
  <si>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</si>
  <si>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</si>
  <si>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</si>
  <si>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</si>
  <si>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</si>
  <si>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</si>
  <si>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</si>
  <si>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</si>
  <si>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</si>
  <si>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</si>
  <si>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</si>
  <si>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</si>
  <si>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</si>
  <si>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</si>
  <si>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</si>
  <si>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</si>
  <si>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</si>
  <si>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</si>
  <si>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</si>
  <si>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</si>
  <si>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</si>
  <si>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</si>
  <si>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</si>
  <si>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</si>
  <si>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</si>
  <si>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</si>
  <si>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</si>
  <si>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</si>
  <si>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</si>
  <si>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</si>
  <si>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</si>
  <si>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</si>
  <si>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</si>
  <si>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</si>
  <si>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</si>
  <si>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</si>
  <si>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</si>
  <si>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</si>
  <si>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</si>
  <si>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</si>
  <si>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</si>
  <si>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</si>
  <si>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</si>
  <si>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</si>
  <si>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</si>
  <si>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</si>
  <si>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</si>
  <si>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</si>
  <si>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</si>
  <si>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</si>
  <si>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</si>
  <si>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</si>
  <si>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</si>
  <si>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</si>
  <si>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</si>
  <si>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</si>
  <si>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</si>
  <si>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</si>
  <si>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</si>
  <si>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</si>
  <si>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</si>
  <si>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</si>
  <si>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</si>
  <si>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</si>
  <si>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</si>
  <si>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</si>
  <si>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</si>
  <si>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</si>
  <si>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</si>
  <si>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</si>
  <si>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</si>
  <si>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</si>
  <si>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</si>
  <si>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</si>
  <si>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</si>
  <si>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</si>
  <si>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</si>
  <si>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</si>
  <si>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</si>
  <si>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</si>
  <si>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</si>
  <si>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</si>
  <si>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</si>
  <si>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</si>
  <si>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</si>
  <si>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</si>
  <si>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</si>
  <si>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</si>
  <si>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</si>
  <si>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</si>
  <si>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</si>
  <si>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</si>
  <si>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</si>
  <si>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</si>
  <si>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</si>
  <si>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</si>
  <si>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</si>
  <si>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</si>
  <si>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</si>
  <si>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</si>
  <si>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</si>
  <si>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</si>
  <si>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</si>
  <si>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</si>
  <si>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</si>
  <si>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</si>
  <si>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</si>
  <si>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</si>
  <si>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</si>
  <si>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</si>
  <si>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</si>
  <si>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</si>
  <si>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</si>
  <si>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</si>
  <si>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</si>
  <si>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</si>
  <si>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</si>
  <si>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</si>
  <si>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</si>
  <si>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</si>
  <si>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</si>
  <si>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</si>
  <si>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</si>
  <si>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</si>
  <si>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</si>
  <si>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</si>
  <si>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</si>
  <si>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</si>
  <si>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</si>
  <si>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</si>
  <si>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</si>
  <si>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</si>
  <si>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</si>
  <si>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</si>
  <si>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</si>
  <si>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</si>
  <si>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</si>
  <si>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</si>
  <si>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</si>
  <si>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</si>
  <si>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</si>
  <si>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</si>
  <si>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</si>
  <si>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</si>
  <si>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</si>
  <si>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</si>
  <si>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</si>
  <si>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</si>
  <si>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</si>
  <si>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</si>
  <si>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</si>
  <si>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</si>
  <si>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</si>
  <si>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</si>
  <si>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</si>
  <si>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</si>
  <si>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</si>
  <si>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</si>
  <si>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</si>
  <si>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</si>
  <si>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</si>
  <si>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</si>
  <si>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</si>
  <si>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</si>
  <si>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</si>
  <si>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</si>
  <si>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</si>
  <si>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</si>
  <si>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</si>
  <si>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</si>
  <si>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</si>
  <si>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</si>
  <si>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</si>
  <si>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</si>
  <si>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</si>
  <si>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</si>
  <si>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</si>
  <si>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</si>
  <si>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</si>
  <si>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</si>
  <si>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</si>
  <si>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</si>
  <si>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</si>
  <si>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</si>
  <si>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</si>
  <si>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</si>
  <si>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</si>
  <si>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</si>
  <si>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</si>
  <si>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</si>
  <si>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</si>
  <si>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</si>
  <si>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</si>
  <si>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</si>
  <si>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</si>
  <si>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</si>
  <si>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</si>
  <si>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</si>
  <si>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</si>
  <si>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</si>
  <si>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</si>
  <si>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</si>
  <si>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</si>
  <si>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</si>
  <si>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</si>
  <si>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</si>
  <si>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</si>
  <si>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</si>
  <si>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</si>
  <si>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</si>
  <si>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</si>
  <si>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</si>
  <si>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</si>
  <si>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</si>
  <si>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</si>
  <si>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</si>
  <si>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</si>
  <si>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</si>
  <si>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</si>
  <si>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</si>
  <si>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</si>
  <si>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</si>
  <si>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</si>
  <si>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</si>
  <si>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</si>
  <si>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</si>
  <si>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</si>
  <si>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</si>
  <si>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</si>
  <si>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</si>
  <si>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</si>
  <si>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</si>
  <si>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</si>
  <si>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</si>
  <si>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</si>
  <si>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</si>
  <si>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</si>
  <si>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</si>
  <si>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</si>
  <si>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</si>
  <si>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</si>
  <si>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</si>
  <si>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</si>
  <si>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</si>
  <si>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</si>
  <si>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</si>
  <si>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</si>
  <si>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</si>
  <si>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</si>
  <si>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</si>
  <si>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</si>
  <si>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</si>
  <si>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</si>
  <si>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</si>
  <si>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</si>
  <si>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</si>
  <si>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</si>
  <si>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</si>
  <si>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</si>
  <si>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</si>
  <si>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</si>
  <si>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</si>
  <si>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</si>
  <si>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</si>
  <si>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</si>
  <si>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</si>
  <si>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</si>
  <si>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</si>
  <si>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</si>
  <si>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</si>
  <si>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</si>
  <si>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</si>
  <si>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</si>
  <si>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</si>
  <si>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</si>
  <si>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</si>
  <si>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</si>
  <si>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</si>
  <si>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</si>
  <si>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</si>
  <si>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</si>
  <si>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</si>
  <si>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</si>
  <si>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</si>
  <si>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</si>
  <si>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</si>
  <si>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</si>
  <si>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</si>
  <si>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</si>
  <si>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</si>
  <si>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</si>
  <si>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</si>
  <si>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</si>
  <si>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</si>
  <si>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</si>
  <si>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</si>
  <si>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</si>
  <si>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</si>
  <si>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</si>
  <si>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</si>
  <si>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</si>
  <si>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</si>
  <si>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</si>
  <si>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</si>
  <si>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</si>
  <si>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</si>
  <si>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</si>
  <si>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</si>
  <si>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</si>
  <si>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</si>
  <si>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</si>
  <si>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</si>
  <si>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</si>
  <si>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</si>
  <si>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</si>
  <si>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</si>
  <si>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</si>
  <si>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</si>
  <si>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</si>
  <si>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</si>
  <si>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</si>
  <si>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</si>
  <si>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</si>
  <si>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</si>
  <si>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</si>
  <si>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</si>
  <si>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</si>
  <si>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</si>
  <si>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</si>
  <si>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</si>
  <si>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</si>
  <si>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</si>
  <si>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</si>
  <si>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</si>
  <si>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</si>
  <si>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</si>
  <si>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</si>
  <si>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</si>
  <si>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</si>
  <si>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</si>
  <si>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</si>
  <si>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</si>
  <si>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</si>
  <si>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</si>
  <si>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</si>
  <si>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</si>
  <si>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</si>
  <si>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</si>
  <si>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</si>
  <si>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</si>
  <si>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</si>
  <si>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</si>
  <si>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</si>
  <si>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</si>
  <si>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</si>
  <si>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</si>
  <si>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</si>
  <si>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</si>
  <si>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</si>
  <si>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</si>
  <si>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</si>
  <si>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</si>
  <si>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</si>
  <si>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</si>
  <si>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</si>
  <si>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</si>
  <si>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</si>
  <si>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</si>
  <si>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</si>
  <si>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</si>
  <si>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</si>
  <si>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</si>
  <si>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</si>
  <si>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</si>
  <si>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</si>
  <si>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</si>
  <si>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</si>
  <si>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</si>
  <si>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</si>
  <si>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</si>
  <si>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</si>
  <si>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</si>
  <si>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</si>
  <si>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</si>
  <si>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</si>
  <si>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</si>
  <si>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</si>
  <si>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</si>
  <si>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</si>
  <si>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</si>
  <si>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</si>
  <si>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</si>
  <si>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</si>
  <si>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</si>
  <si>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</si>
  <si>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</si>
  <si>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</si>
  <si>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</si>
  <si>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</si>
  <si>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</si>
  <si>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</si>
  <si>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</si>
  <si>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</si>
  <si>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</si>
  <si>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</si>
  <si>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</si>
  <si>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</si>
  <si>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</si>
  <si>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</si>
  <si>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</si>
  <si>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</si>
  <si>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</si>
  <si>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</si>
  <si>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</si>
  <si>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</si>
  <si>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</si>
  <si>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</si>
  <si>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</si>
  <si>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</si>
  <si>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</si>
  <si>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</si>
  <si>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</si>
  <si>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</si>
  <si>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</si>
  <si>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</si>
  <si>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</si>
  <si>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</si>
  <si>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</si>
  <si>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</si>
  <si>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</si>
  <si>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</si>
  <si>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</si>
  <si>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</si>
  <si>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</si>
  <si>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</si>
  <si>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</si>
  <si>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</si>
  <si>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</si>
  <si>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</si>
  <si>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</si>
  <si>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</si>
  <si>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</si>
  <si>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</si>
  <si>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</si>
  <si>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</si>
  <si>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</si>
  <si>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</si>
  <si>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</si>
  <si>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</si>
  <si>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</si>
  <si>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</si>
  <si>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</si>
  <si>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</si>
  <si>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</si>
  <si>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</si>
  <si>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</si>
  <si>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</si>
  <si>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</si>
  <si>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</si>
  <si>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</si>
  <si>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</si>
  <si>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</si>
  <si>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</si>
  <si>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</si>
  <si>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</si>
  <si>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</si>
  <si>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</si>
  <si>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</si>
  <si>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</si>
  <si>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</si>
  <si>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</si>
  <si>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</si>
  <si>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</si>
  <si>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</si>
  <si>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</si>
  <si>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</si>
  <si>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</si>
  <si>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</si>
  <si>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</si>
  <si>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</si>
  <si>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</si>
  <si>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</si>
  <si>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</si>
  <si>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</si>
  <si>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</si>
  <si>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</si>
  <si>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</si>
  <si>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</si>
  <si>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</si>
  <si>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</si>
  <si>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</si>
  <si>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</si>
  <si>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</si>
  <si>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</si>
  <si>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</si>
  <si>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</si>
  <si>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</si>
  <si>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</si>
  <si>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</si>
  <si>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</si>
  <si>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</si>
  <si>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</si>
  <si>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</si>
  <si>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</si>
  <si>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</si>
  <si>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</si>
  <si>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</si>
  <si>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</si>
  <si>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</si>
  <si>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</si>
  <si>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</si>
  <si>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</si>
  <si>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</si>
  <si>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</si>
  <si>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</si>
  <si>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</si>
  <si>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</si>
  <si>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</si>
  <si>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</si>
  <si>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</si>
  <si>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</si>
  <si>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</si>
  <si>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</si>
  <si>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</si>
  <si>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</si>
  <si>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</si>
  <si>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</si>
  <si>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</si>
  <si>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</si>
  <si>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</si>
  <si>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</si>
  <si>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</si>
  <si>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</si>
  <si>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</si>
  <si>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</si>
  <si>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</si>
  <si>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</si>
  <si>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</si>
  <si>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</si>
  <si>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</si>
  <si>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</si>
  <si>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</si>
  <si>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</si>
  <si>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</si>
  <si>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</si>
  <si>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</si>
  <si>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</si>
  <si>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</si>
  <si>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</si>
  <si>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</si>
  <si>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</si>
  <si>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</si>
  <si>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</si>
  <si>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</si>
  <si>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</si>
  <si>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</si>
  <si>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</si>
  <si>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</si>
  <si>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</si>
  <si>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</si>
  <si>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</si>
  <si>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</si>
  <si>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</si>
  <si>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</si>
  <si>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</si>
  <si>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</si>
  <si>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</si>
  <si>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</si>
  <si>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</si>
  <si>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</si>
  <si>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</si>
  <si>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</si>
  <si>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</si>
  <si>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</si>
  <si>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</si>
  <si>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</si>
  <si>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</si>
  <si>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</si>
  <si>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</si>
  <si>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</si>
  <si>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</si>
  <si>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</si>
  <si>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</si>
  <si>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</si>
  <si>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</si>
  <si>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</si>
  <si>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</si>
  <si>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</si>
  <si>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</si>
  <si>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</si>
  <si>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</si>
  <si>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</si>
  <si>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</si>
  <si>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</si>
  <si>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</si>
  <si>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</si>
  <si>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</si>
  <si>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</si>
  <si>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</si>
  <si>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</si>
  <si>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</si>
  <si>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</si>
  <si>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</si>
  <si>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</si>
  <si>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</si>
  <si>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</si>
  <si>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</si>
  <si>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</si>
  <si>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</si>
  <si>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</si>
  <si>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</si>
  <si>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</si>
  <si>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</si>
  <si>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</si>
  <si>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</si>
  <si>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</si>
  <si>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</si>
  <si>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</si>
  <si>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</si>
  <si>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</si>
  <si>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</si>
  <si>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</si>
  <si>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</si>
  <si>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</si>
  <si>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</si>
  <si>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</si>
  <si>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</si>
  <si>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</si>
  <si>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</si>
  <si>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</si>
  <si>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</si>
  <si>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</si>
  <si>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</si>
  <si>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</si>
  <si>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</si>
  <si>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</si>
  <si>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</si>
  <si>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</si>
  <si>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</si>
  <si>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</si>
  <si>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</si>
  <si>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</si>
  <si>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</si>
  <si>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</si>
  <si>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</si>
  <si>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</si>
  <si>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</si>
  <si>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</si>
  <si>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</si>
  <si>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</si>
  <si>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</si>
  <si>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</si>
  <si>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</si>
  <si>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</si>
  <si>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</si>
  <si>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</si>
  <si>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</si>
  <si>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</si>
  <si>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</si>
  <si>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</si>
  <si>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</si>
  <si>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</si>
  <si>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</si>
  <si>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</si>
  <si>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</si>
  <si>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</si>
  <si>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</si>
  <si>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</si>
  <si>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</si>
  <si>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</si>
  <si>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</si>
  <si>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</si>
  <si>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</si>
  <si>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</si>
  <si>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</si>
  <si>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</si>
  <si>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</si>
  <si>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</si>
  <si>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</si>
  <si>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</si>
  <si>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</si>
  <si>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</si>
  <si>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</si>
  <si>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</si>
  <si>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</si>
  <si>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</si>
  <si>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</si>
  <si>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</si>
  <si>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</si>
  <si>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</si>
  <si>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</si>
  <si>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</si>
  <si>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</si>
  <si>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</si>
  <si>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</si>
  <si>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</si>
  <si>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</si>
  <si>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</si>
  <si>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</si>
  <si>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</si>
  <si>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</si>
  <si>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</si>
  <si>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</si>
  <si>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</si>
  <si>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</si>
  <si>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</si>
  <si>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</si>
  <si>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</si>
  <si>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</si>
  <si>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</si>
  <si>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</si>
  <si>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</si>
  <si>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</si>
  <si>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</si>
  <si>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</si>
  <si>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</si>
  <si>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</si>
  <si>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</si>
  <si>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</si>
  <si>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</si>
  <si>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</si>
  <si>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</si>
  <si>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</si>
  <si>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</si>
  <si>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</si>
  <si>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</si>
  <si>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</si>
  <si>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</si>
  <si>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</si>
  <si>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</si>
  <si>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</si>
  <si>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</si>
  <si>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</si>
  <si>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</si>
  <si>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</si>
  <si>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</si>
  <si>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</si>
  <si>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</si>
  <si>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</si>
  <si>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</si>
  <si>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</si>
  <si>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</si>
  <si>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</si>
  <si>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</si>
  <si>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</si>
  <si>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</si>
  <si>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</si>
  <si>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</si>
  <si>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</si>
  <si>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</si>
  <si>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</si>
  <si>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</si>
  <si>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</si>
  <si>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</si>
  <si>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</si>
  <si>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</si>
  <si>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</si>
  <si>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</si>
  <si>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</si>
  <si>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</si>
  <si>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</si>
  <si>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</si>
  <si>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</si>
  <si>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</si>
  <si>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</si>
  <si>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</si>
  <si>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</si>
  <si>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</si>
  <si>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</si>
  <si>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</si>
  <si>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</si>
  <si>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</si>
  <si>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</si>
  <si>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</si>
  <si>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</si>
  <si>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</si>
  <si>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</si>
  <si>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</si>
  <si>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</si>
  <si>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</si>
  <si>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</si>
  <si>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</si>
  <si>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</si>
  <si>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</si>
  <si>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</si>
  <si>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</si>
  <si>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</si>
  <si>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</si>
  <si>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</si>
  <si>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</si>
  <si>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</si>
  <si>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</si>
  <si>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</si>
  <si>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</si>
  <si>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</si>
  <si>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</si>
  <si>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</si>
  <si>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</si>
  <si>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</si>
  <si>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</si>
  <si>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</si>
  <si>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</si>
  <si>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</si>
  <si>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</si>
  <si>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</si>
  <si>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</si>
  <si>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</si>
  <si>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</si>
  <si>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</si>
  <si>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</si>
  <si>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</si>
  <si>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</si>
  <si>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</si>
  <si>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</si>
  <si>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</si>
  <si>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</si>
  <si>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</si>
  <si>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</si>
  <si>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</si>
  <si>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</si>
  <si>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</si>
  <si>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</si>
  <si>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</si>
  <si>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</si>
  <si>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</si>
  <si>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</si>
  <si>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</si>
  <si>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</si>
  <si>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</si>
  <si>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</si>
  <si>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</si>
  <si>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</si>
  <si>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</si>
  <si>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</si>
  <si>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</si>
  <si>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</si>
  <si>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</si>
  <si>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</si>
  <si>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</si>
  <si>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</si>
  <si>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</si>
  <si>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</si>
  <si>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</si>
  <si>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</si>
  <si>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</si>
  <si>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</si>
  <si>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</si>
  <si>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</si>
  <si>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</si>
  <si>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</si>
  <si>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</si>
  <si>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</si>
  <si>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</si>
  <si>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</si>
  <si>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</si>
  <si>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</si>
  <si>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</si>
  <si>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</si>
  <si>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</si>
  <si>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</si>
  <si>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</si>
  <si>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</si>
  <si>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</si>
  <si>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</si>
  <si>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</si>
  <si>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</si>
  <si>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</si>
  <si>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</si>
  <si>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</si>
  <si>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</si>
  <si>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</si>
  <si>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</si>
  <si>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</si>
  <si>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</si>
  <si>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</si>
  <si>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</si>
  <si>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</si>
  <si>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</si>
  <si>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</si>
  <si>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</si>
  <si>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</si>
  <si>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</si>
  <si>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</si>
  <si>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</si>
  <si>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</si>
  <si>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</si>
  <si>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</si>
  <si>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</si>
  <si>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</si>
  <si>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</si>
  <si>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</si>
  <si>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</si>
  <si>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</si>
  <si>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</si>
  <si>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</si>
  <si>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</si>
  <si>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</si>
  <si>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</si>
  <si>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</si>
  <si>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</si>
  <si>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</si>
  <si>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</si>
  <si>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</si>
  <si>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</si>
  <si>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</si>
  <si>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</si>
  <si>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</si>
  <si>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</si>
  <si>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</si>
  <si>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</si>
  <si>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</si>
  <si>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</si>
  <si>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</si>
  <si>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</si>
  <si>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</si>
  <si>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</si>
  <si>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</si>
  <si>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</si>
  <si>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</si>
  <si>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</si>
  <si>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</si>
  <si>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</si>
  <si>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</si>
  <si>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</si>
  <si>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</si>
  <si>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</si>
  <si>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</si>
  <si>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</si>
  <si>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</si>
  <si>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</si>
  <si>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</si>
  <si>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</si>
  <si>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</si>
  <si>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</si>
  <si>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</si>
  <si>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</si>
  <si>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</si>
  <si>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</si>
  <si>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</si>
  <si>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</si>
  <si>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</si>
  <si>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</si>
  <si>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</si>
  <si>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</si>
  <si>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</si>
  <si>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</si>
  <si>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</si>
  <si>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</si>
  <si>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</si>
  <si>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</si>
  <si>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</si>
  <si>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</si>
  <si>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</si>
  <si>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</si>
  <si>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</si>
  <si>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</si>
  <si>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</si>
  <si>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</si>
  <si>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</si>
  <si>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</si>
  <si>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</si>
  <si>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</si>
  <si>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</si>
  <si>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</si>
  <si>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</si>
  <si>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</si>
  <si>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</si>
  <si>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</si>
  <si>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</si>
  <si>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</si>
  <si>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</si>
  <si>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</si>
  <si>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</si>
  <si>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</si>
  <si>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</si>
  <si>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</si>
  <si>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</si>
  <si>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</si>
  <si>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</si>
  <si>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</si>
  <si>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</si>
  <si>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</si>
  <si>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</si>
  <si>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</si>
  <si>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</si>
  <si>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</si>
  <si>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</si>
  <si>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</si>
  <si>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</si>
  <si>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</si>
  <si>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</si>
  <si>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</si>
  <si>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</si>
  <si>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</si>
  <si>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</si>
  <si>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</si>
  <si>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</si>
  <si>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</si>
  <si>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</si>
  <si>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</si>
  <si>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</si>
  <si>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</si>
  <si>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</si>
  <si>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</si>
  <si>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</si>
  <si>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</si>
  <si>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</si>
  <si>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</si>
  <si>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</si>
  <si>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</si>
  <si>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</si>
  <si>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</si>
  <si>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</si>
  <si>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</si>
  <si>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</si>
  <si>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</si>
  <si>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</si>
  <si>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</si>
  <si>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</si>
  <si>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</si>
  <si>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</si>
  <si>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</si>
  <si>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</si>
  <si>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</si>
  <si>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</si>
  <si>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</si>
  <si>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</si>
  <si>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</si>
  <si>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</si>
  <si>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</si>
  <si>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</si>
  <si>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</si>
  <si>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</si>
  <si>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</si>
  <si>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</si>
  <si>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</si>
  <si>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</si>
  <si>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</si>
  <si>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</si>
  <si>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</si>
  <si>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</si>
  <si>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</si>
  <si>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</si>
  <si>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</si>
  <si>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</si>
  <si>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</si>
  <si>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</si>
  <si>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</si>
  <si>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</si>
  <si>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</si>
  <si>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</si>
  <si>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</si>
  <si>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</si>
  <si>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</si>
  <si>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</si>
  <si>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</si>
  <si>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</si>
  <si>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</si>
  <si>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</si>
  <si>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</si>
  <si>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</si>
  <si>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</si>
  <si>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</si>
  <si>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</si>
  <si>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</si>
  <si>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</si>
  <si>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</si>
  <si>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</si>
  <si>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</si>
  <si>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</si>
  <si>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</si>
  <si>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</si>
  <si>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</si>
  <si>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</si>
  <si>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</si>
  <si>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</si>
  <si>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</si>
  <si>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</si>
  <si>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</si>
  <si>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</si>
  <si>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</si>
  <si>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</si>
  <si>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</si>
  <si>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</si>
  <si>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</si>
  <si>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</si>
  <si>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</si>
  <si>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</si>
  <si>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</si>
  <si>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</si>
  <si>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</si>
  <si>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</si>
  <si>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</si>
  <si>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</si>
  <si>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</si>
  <si>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</si>
  <si>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</si>
  <si>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</si>
  <si>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</si>
  <si>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</si>
  <si>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</si>
  <si>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</si>
  <si>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</si>
  <si>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</si>
  <si>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</si>
  <si>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</si>
  <si>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</si>
  <si>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</si>
  <si>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</si>
  <si>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</si>
  <si>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</si>
  <si>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</si>
  <si>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</si>
  <si>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</si>
  <si>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</si>
  <si>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</si>
  <si>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</si>
  <si>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</si>
  <si>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</si>
  <si>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</si>
  <si>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</si>
  <si>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</si>
  <si>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</si>
  <si>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</si>
  <si>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</si>
  <si>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</si>
  <si>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</si>
  <si>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</si>
  <si>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</si>
  <si>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</si>
  <si>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</si>
  <si>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</si>
  <si>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</si>
  <si>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</si>
  <si>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</si>
  <si>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</si>
  <si>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</si>
  <si>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</si>
  <si>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</si>
  <si>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</si>
  <si>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</si>
  <si>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</si>
  <si>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</si>
  <si>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</si>
  <si>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</si>
  <si>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</si>
  <si>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</si>
  <si>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</si>
  <si>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</si>
  <si>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</si>
  <si>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</si>
  <si>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</si>
  <si>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</si>
  <si>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</si>
  <si>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</si>
  <si>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</si>
  <si>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</si>
  <si>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</si>
  <si>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</si>
  <si>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</si>
  <si>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</si>
  <si>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</si>
  <si>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</si>
  <si>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</si>
  <si>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</si>
  <si>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</si>
  <si>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</si>
  <si>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</si>
  <si>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</si>
  <si>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</si>
  <si>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</si>
  <si>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</si>
  <si>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</si>
  <si>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</si>
  <si>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</si>
  <si>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</si>
  <si>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</si>
  <si>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</si>
  <si>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</si>
  <si>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</si>
  <si>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</si>
  <si>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</si>
  <si>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</si>
  <si>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</si>
  <si>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</si>
  <si>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</si>
  <si>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</si>
  <si>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</si>
  <si>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</si>
  <si>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</si>
  <si>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</si>
  <si>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</si>
  <si>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</si>
  <si>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</si>
  <si>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</si>
  <si>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</si>
  <si>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</si>
  <si>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</si>
  <si>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</si>
  <si>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</si>
  <si>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</si>
  <si>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</si>
  <si>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</si>
  <si>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</si>
  <si>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</si>
  <si>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</si>
  <si>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</si>
  <si>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</si>
  <si>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</si>
  <si>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</si>
  <si>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</si>
  <si>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</si>
  <si>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</si>
  <si>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</si>
  <si>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</si>
  <si>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</si>
  <si>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</si>
  <si>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</si>
  <si>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</si>
  <si>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</si>
  <si>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</si>
  <si>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</si>
  <si>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</si>
  <si>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</si>
  <si>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</si>
  <si>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</si>
  <si>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</si>
  <si>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</si>
  <si>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</si>
  <si>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</si>
  <si>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</si>
  <si>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</si>
  <si>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</si>
  <si>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</si>
  <si>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</si>
  <si>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</si>
  <si>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</si>
  <si>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</si>
  <si>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</si>
  <si>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</si>
  <si>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</si>
  <si>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</si>
  <si>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</si>
  <si>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</si>
  <si>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</si>
  <si>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</si>
  <si>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</si>
  <si>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</si>
  <si>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</si>
  <si>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</si>
  <si>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</si>
  <si>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</si>
  <si>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</si>
  <si>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</si>
  <si>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</si>
  <si>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</si>
  <si>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</si>
  <si>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</si>
  <si>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</si>
  <si>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</si>
  <si>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</si>
  <si>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</si>
  <si>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</si>
  <si>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</si>
  <si>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</si>
  <si>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</si>
  <si>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</si>
  <si>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</si>
  <si>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</si>
  <si>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</si>
  <si>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</si>
  <si>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</si>
  <si>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</si>
  <si>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</si>
  <si>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</si>
  <si>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</si>
  <si>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</si>
  <si>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</si>
  <si>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</si>
  <si>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</si>
  <si>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</si>
  <si>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</si>
  <si>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</si>
  <si>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</si>
  <si>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</si>
  <si>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</si>
  <si>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</si>
  <si>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</si>
  <si>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</si>
  <si>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</si>
  <si>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</si>
  <si>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</si>
  <si>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</si>
  <si>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</si>
  <si>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</si>
  <si>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</si>
  <si>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</si>
  <si>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</si>
  <si>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</si>
  <si>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</si>
  <si>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</si>
  <si>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</si>
  <si>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</si>
  <si>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</si>
  <si>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</si>
  <si>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</si>
  <si>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</si>
  <si>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</si>
  <si>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</si>
  <si>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</si>
  <si>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</si>
  <si>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</si>
  <si>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</si>
  <si>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</si>
  <si>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</si>
  <si>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</si>
  <si>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</si>
  <si>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</si>
  <si>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</si>
  <si>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</si>
  <si>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</si>
  <si>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</si>
  <si>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</si>
  <si>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</si>
  <si>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</si>
  <si>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</si>
  <si>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</si>
  <si>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</si>
  <si>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</si>
  <si>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</si>
  <si>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</si>
  <si>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</si>
  <si>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</si>
  <si>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</si>
  <si>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</si>
  <si>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</si>
  <si>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</si>
  <si>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</si>
  <si>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</si>
  <si>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</si>
  <si>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</si>
  <si>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</si>
  <si>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</si>
  <si>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</si>
  <si>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</si>
  <si>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</si>
  <si>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</si>
  <si>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</si>
  <si>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</si>
  <si>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</si>
  <si>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</si>
  <si>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</si>
  <si>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</si>
  <si>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</si>
  <si>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</si>
  <si>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</si>
  <si>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</si>
  <si>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</si>
  <si>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</si>
  <si>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</si>
  <si>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</si>
  <si>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</si>
  <si>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</si>
  <si>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</si>
  <si>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</si>
  <si>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</si>
  <si>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</si>
  <si>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</si>
  <si>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</si>
  <si>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</si>
  <si>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</si>
  <si>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</si>
  <si>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</si>
  <si>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</si>
  <si>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</si>
  <si>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</si>
  <si>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</si>
  <si>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</si>
  <si>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</si>
  <si>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</si>
  <si>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</si>
  <si>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</si>
  <si>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</si>
  <si>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</si>
  <si>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</si>
  <si>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</si>
  <si>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</si>
  <si>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</si>
  <si>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</si>
  <si>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</si>
  <si>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</si>
  <si>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</si>
  <si>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</si>
  <si>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</si>
  <si>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</si>
  <si>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</si>
  <si>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</si>
  <si>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</si>
  <si>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</si>
  <si>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</si>
  <si>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</si>
  <si>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</si>
  <si>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</si>
  <si>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</si>
  <si>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</si>
  <si>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</si>
  <si>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</si>
  <si>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</si>
  <si>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</si>
  <si>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</si>
  <si>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</si>
  <si>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</si>
  <si>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</si>
  <si>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</si>
  <si>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</si>
  <si>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</si>
  <si>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</si>
  <si>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</si>
  <si>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</si>
  <si>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</si>
  <si>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</si>
  <si>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</si>
  <si>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</si>
  <si>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</si>
  <si>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</si>
  <si>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</si>
  <si>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</si>
  <si>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</si>
  <si>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</si>
  <si>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</si>
  <si>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</si>
  <si>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</si>
  <si>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</si>
  <si>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</si>
  <si>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</si>
  <si>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</si>
  <si>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</si>
  <si>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</si>
  <si>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</si>
  <si>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</si>
  <si>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</si>
  <si>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</si>
  <si>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</si>
  <si>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</si>
  <si>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</si>
  <si>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</si>
  <si>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</si>
  <si>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</si>
  <si>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</si>
  <si>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</si>
  <si>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</si>
  <si>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</si>
  <si>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</si>
  <si>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</si>
  <si>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</si>
  <si>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</si>
  <si>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</si>
  <si>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</si>
  <si>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</si>
  <si>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</si>
  <si>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</si>
  <si>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</si>
  <si>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</si>
  <si>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</si>
  <si>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</si>
  <si>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</si>
  <si>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</si>
  <si>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</si>
  <si>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</si>
  <si>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</si>
  <si>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</si>
  <si>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</si>
  <si>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</si>
  <si>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</si>
  <si>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</si>
  <si>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</si>
  <si>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</si>
  <si>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</si>
  <si>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</si>
  <si>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</si>
  <si>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</si>
  <si>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</si>
  <si>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</si>
  <si>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</si>
  <si>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</si>
  <si>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</si>
  <si>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</si>
  <si>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</si>
  <si>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</si>
  <si>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</si>
  <si>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</si>
  <si>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</si>
  <si>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</si>
  <si>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</si>
  <si>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</si>
  <si>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</si>
  <si>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</si>
  <si>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</si>
  <si>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</si>
  <si>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</si>
  <si>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</si>
  <si>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</si>
  <si>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</si>
  <si>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</si>
  <si>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</si>
  <si>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</si>
  <si>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</si>
  <si>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</si>
  <si>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</si>
  <si>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</si>
  <si>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</si>
  <si>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</si>
  <si>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</si>
  <si>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</si>
  <si>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</si>
  <si>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</si>
  <si>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</si>
  <si>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</si>
  <si>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</si>
  <si>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</si>
  <si>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</si>
  <si>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</si>
  <si>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</si>
  <si>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</si>
  <si>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</si>
  <si>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</si>
  <si>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</si>
  <si>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</si>
  <si>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</si>
  <si>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</si>
  <si>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</si>
  <si>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</si>
  <si>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</si>
  <si>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</si>
  <si>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</si>
  <si>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</si>
  <si>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</si>
  <si>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</si>
  <si>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</si>
  <si>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</si>
  <si>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</si>
  <si>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</si>
  <si>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</si>
  <si>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</si>
  <si>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</si>
  <si>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</si>
  <si>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</si>
  <si>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</si>
  <si>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</si>
  <si>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</si>
  <si>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</si>
  <si>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</si>
  <si>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</si>
  <si>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</si>
  <si>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</si>
  <si>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</si>
  <si>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</si>
  <si>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</si>
  <si>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</si>
  <si>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</si>
  <si>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</si>
  <si>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</si>
  <si>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</si>
  <si>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</si>
  <si>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</si>
  <si>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</si>
  <si>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</si>
  <si>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</si>
  <si>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</si>
  <si>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</si>
  <si>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</si>
  <si>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</si>
  <si>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</si>
  <si>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</si>
  <si>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</si>
  <si>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</si>
  <si>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</si>
  <si>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</si>
  <si>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</si>
  <si>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</si>
  <si>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</si>
  <si>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</si>
  <si>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</si>
  <si>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</si>
  <si>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</si>
  <si>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</si>
  <si>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</si>
  <si>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</si>
  <si>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</si>
  <si>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</si>
  <si>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</si>
  <si>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</si>
  <si>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</si>
  <si>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</si>
  <si>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</si>
  <si>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</si>
  <si>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</si>
  <si>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</si>
  <si>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</si>
  <si>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</si>
  <si>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</si>
  <si>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</si>
  <si>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</si>
  <si>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</si>
  <si>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</si>
  <si>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</si>
  <si>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</si>
  <si>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</si>
  <si>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</si>
  <si>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</si>
  <si>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</si>
  <si>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</si>
  <si>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</si>
  <si>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</si>
  <si>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</si>
  <si>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</si>
  <si>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</si>
  <si>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</si>
  <si>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</si>
  <si>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</si>
  <si>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</si>
  <si>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</si>
  <si>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</si>
  <si>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</si>
  <si>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</si>
  <si>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</si>
  <si>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</si>
  <si>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</si>
  <si>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</si>
  <si>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</si>
  <si>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</si>
  <si>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</si>
  <si>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</si>
  <si>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</si>
  <si>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</si>
  <si>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</si>
  <si>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</si>
  <si>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</si>
  <si>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</si>
  <si>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</si>
  <si>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</si>
  <si>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</si>
  <si>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</si>
  <si>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</si>
  <si>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</si>
  <si>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</si>
  <si>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</si>
  <si>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</si>
  <si>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</si>
  <si>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</si>
  <si>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</si>
  <si>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</si>
  <si>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</si>
  <si>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</si>
  <si>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</si>
  <si>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</si>
  <si>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</si>
  <si>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</si>
  <si>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</si>
  <si>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</si>
  <si>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</si>
  <si>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</si>
  <si>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</si>
  <si>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</si>
  <si>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</si>
  <si>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</si>
  <si>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</si>
  <si>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</si>
  <si>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</si>
  <si>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</si>
  <si>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</si>
  <si>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</si>
  <si>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</si>
  <si>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</si>
  <si>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</si>
  <si>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</si>
  <si>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</si>
  <si>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</si>
  <si>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</si>
  <si>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</si>
  <si>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</si>
  <si>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</si>
  <si>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</si>
  <si>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</si>
  <si>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</si>
  <si>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</si>
  <si>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</si>
  <si>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</si>
  <si>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</si>
  <si>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</si>
  <si>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</si>
  <si>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</si>
  <si>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</si>
  <si>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</si>
  <si>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</si>
  <si>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</si>
  <si>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</si>
  <si>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</si>
  <si>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</si>
  <si>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</si>
  <si>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</si>
  <si>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</si>
  <si>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</si>
  <si>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</si>
  <si>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</si>
  <si>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</si>
  <si>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</si>
  <si>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</si>
  <si>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</si>
  <si>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</si>
  <si>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</si>
  <si>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</si>
  <si>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</si>
  <si>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</si>
  <si>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</si>
  <si>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</si>
  <si>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</si>
  <si>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</si>
  <si>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</si>
  <si>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</si>
  <si>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</si>
  <si>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</si>
  <si>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</si>
  <si>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</si>
  <si>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</si>
  <si>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</si>
  <si>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</si>
  <si>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</si>
  <si>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</si>
  <si>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</si>
  <si>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</si>
  <si>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</si>
  <si>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</si>
  <si>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</si>
  <si>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</si>
  <si>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</si>
  <si>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</si>
  <si>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</si>
  <si>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</si>
  <si>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</si>
  <si>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</si>
  <si>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</si>
  <si>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</si>
  <si>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</si>
  <si>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</si>
  <si>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</si>
  <si>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</si>
  <si>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</si>
  <si>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</si>
  <si>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</si>
  <si>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</si>
  <si>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</si>
  <si>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</si>
  <si>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</si>
  <si>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</si>
  <si>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</si>
  <si>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</si>
  <si>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</si>
  <si>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</si>
  <si>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</si>
  <si>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</si>
  <si>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</si>
  <si>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</si>
  <si>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</si>
  <si>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</si>
  <si>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</si>
  <si>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</si>
  <si>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</si>
  <si>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</si>
  <si>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</si>
  <si>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</si>
  <si>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</si>
  <si>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</si>
  <si>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</si>
  <si>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</si>
  <si>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</si>
  <si>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</si>
  <si>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</si>
  <si>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</si>
  <si>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</si>
  <si>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</si>
  <si>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</si>
  <si>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</si>
  <si>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</si>
  <si>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</si>
  <si>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</si>
  <si>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</si>
  <si>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</si>
  <si>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</si>
  <si>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</si>
  <si>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</si>
  <si>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</si>
  <si>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</si>
  <si>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</si>
  <si>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</si>
  <si>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</si>
  <si>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</si>
  <si>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</si>
  <si>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</si>
  <si>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</si>
  <si>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</si>
  <si>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</si>
  <si>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</si>
  <si>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</si>
  <si>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</si>
  <si>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</si>
  <si>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</si>
  <si>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</si>
  <si>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</si>
  <si>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</si>
  <si>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</si>
  <si>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</si>
  <si>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</si>
  <si>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</si>
  <si>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</si>
  <si>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</si>
  <si>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</si>
  <si>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</si>
  <si>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</si>
  <si>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</si>
  <si>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</si>
  <si>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</si>
  <si>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</si>
  <si>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</si>
  <si>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</si>
  <si>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</si>
  <si>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</si>
  <si>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</si>
  <si>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</si>
  <si>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</si>
  <si>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</si>
  <si>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</si>
  <si>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</si>
  <si>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</si>
  <si>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</si>
  <si>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</si>
  <si>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</si>
  <si>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</si>
  <si>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</si>
  <si>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</si>
  <si>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</si>
  <si>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</si>
  <si>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</si>
  <si>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</si>
  <si>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</si>
  <si>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</si>
  <si>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</si>
  <si>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</si>
  <si>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</si>
  <si>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</si>
  <si>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</si>
  <si>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</si>
  <si>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</si>
  <si>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</si>
  <si>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</si>
  <si>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</si>
  <si>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</si>
  <si>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</si>
  <si>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</si>
  <si>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</si>
  <si>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</si>
  <si>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</si>
  <si>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</si>
  <si>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</si>
  <si>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</si>
  <si>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</si>
  <si>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</si>
  <si>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</si>
  <si>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</si>
  <si>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</si>
  <si>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</si>
  <si>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</si>
  <si>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</si>
  <si>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</si>
  <si>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</si>
  <si>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</si>
  <si>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</si>
  <si>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</si>
  <si>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</si>
  <si>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</si>
  <si>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</si>
  <si>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</si>
  <si>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</si>
  <si>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</si>
  <si>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</si>
  <si>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</si>
  <si>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</si>
  <si>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</si>
  <si>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</si>
  <si>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</si>
  <si>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</si>
  <si>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</si>
  <si>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</si>
  <si>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</si>
  <si>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</si>
  <si>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</si>
  <si>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</si>
  <si>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</si>
  <si>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</si>
  <si>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</si>
  <si>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</si>
  <si>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</si>
  <si>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</si>
  <si>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</si>
  <si>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</si>
  <si>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</si>
  <si>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</si>
  <si>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</si>
  <si>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</si>
  <si>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</si>
  <si>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</si>
  <si>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</si>
  <si>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</si>
  <si>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</si>
  <si>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</si>
  <si>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</si>
  <si>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</si>
  <si>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</si>
  <si>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</si>
  <si>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</si>
  <si>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</si>
  <si>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</si>
  <si>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</si>
  <si>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</si>
  <si>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</si>
  <si>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</si>
  <si>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</si>
  <si>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</si>
  <si>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</si>
  <si>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</si>
  <si>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</si>
  <si>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</si>
  <si>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</si>
  <si>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</si>
  <si>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</si>
  <si>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</si>
  <si>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</si>
  <si>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</si>
  <si>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</si>
  <si>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</si>
  <si>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</si>
  <si>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</si>
  <si>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</si>
  <si>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</si>
  <si>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</si>
  <si>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</si>
  <si>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</si>
  <si>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</si>
  <si>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</si>
  <si>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</si>
  <si>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</si>
  <si>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</si>
  <si>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</si>
  <si>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</si>
  <si>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</si>
  <si>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</si>
  <si>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</si>
  <si>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</si>
  <si>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</si>
  <si>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</si>
  <si>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</si>
  <si>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</si>
  <si>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</si>
  <si>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</si>
  <si>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</si>
  <si>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</si>
  <si>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</si>
  <si>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</si>
  <si>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</si>
  <si>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</si>
  <si>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</si>
  <si>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</si>
  <si>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</si>
  <si>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</si>
  <si>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</si>
  <si>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</si>
  <si>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</si>
  <si>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</si>
  <si>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</si>
  <si>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</si>
  <si>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</si>
  <si>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</si>
  <si>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</si>
  <si>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</si>
  <si>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</si>
  <si>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</si>
  <si>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</si>
  <si>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</si>
  <si>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</si>
  <si>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</si>
  <si>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</si>
  <si>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</si>
  <si>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</si>
  <si>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</si>
  <si>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</si>
  <si>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</si>
  <si>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</si>
  <si>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</si>
  <si>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</si>
  <si>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</si>
  <si>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</si>
  <si>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</si>
  <si>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</si>
  <si>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</si>
  <si>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</si>
  <si>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</si>
  <si>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</si>
  <si>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</si>
  <si>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</si>
  <si>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</si>
  <si>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</si>
  <si>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</si>
  <si>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</si>
  <si>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</si>
  <si>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</si>
  <si>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</si>
  <si>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</si>
  <si>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</si>
  <si>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</si>
  <si>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</si>
  <si>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</si>
  <si>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</si>
  <si>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</si>
  <si>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</si>
  <si>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</si>
  <si>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</si>
  <si>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</si>
  <si>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</si>
  <si>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</si>
  <si>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</si>
  <si>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</si>
  <si>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</si>
  <si>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</si>
  <si>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</si>
  <si>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</si>
  <si>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</si>
  <si>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</si>
  <si>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</si>
  <si>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</si>
  <si>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</si>
  <si>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</si>
  <si>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</si>
  <si>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</si>
  <si>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</si>
  <si>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</si>
  <si>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</si>
  <si>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</si>
  <si>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</si>
  <si>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</si>
  <si>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</si>
  <si>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</si>
  <si>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</si>
  <si>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</si>
  <si>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</si>
  <si>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</si>
  <si>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</si>
  <si>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</si>
  <si>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</si>
  <si>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</si>
  <si>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</si>
  <si>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</si>
  <si>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</si>
  <si>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</si>
  <si>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</si>
  <si>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</si>
  <si>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</si>
  <si>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</si>
  <si>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</si>
  <si>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</si>
  <si>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</si>
  <si>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</si>
  <si>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</si>
  <si>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</si>
  <si>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</si>
  <si>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</si>
  <si>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</si>
  <si>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</si>
  <si>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</si>
  <si>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</si>
  <si>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</si>
  <si>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</si>
  <si>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</si>
  <si>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</si>
  <si>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</si>
  <si>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</si>
  <si>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</si>
  <si>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</si>
  <si>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</si>
  <si>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</si>
  <si>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</si>
  <si>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</si>
  <si>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</si>
  <si>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</si>
  <si>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</si>
  <si>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</si>
  <si>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</si>
  <si>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</si>
  <si>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</si>
  <si>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</si>
  <si>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</si>
  <si>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</si>
  <si>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</si>
  <si>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</si>
  <si>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</si>
  <si>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</si>
  <si>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</si>
  <si>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</si>
  <si>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</si>
  <si>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</si>
  <si>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</si>
  <si>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</si>
  <si>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</si>
  <si>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</si>
  <si>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</si>
  <si>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</si>
  <si>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</si>
  <si>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</si>
  <si>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</si>
  <si>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</si>
  <si>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</si>
  <si>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</si>
  <si>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</si>
  <si>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</si>
  <si>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</si>
  <si>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</si>
  <si>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</si>
  <si>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</si>
  <si>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</si>
  <si>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</si>
  <si>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</si>
  <si>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</si>
  <si>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</si>
  <si>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</si>
  <si>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</si>
  <si>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</si>
  <si>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</si>
  <si>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</si>
  <si>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</si>
  <si>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</si>
  <si>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</si>
  <si>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</si>
  <si>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</si>
  <si>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</si>
  <si>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</si>
  <si>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</si>
  <si>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</si>
  <si>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</si>
  <si>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</si>
  <si>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</si>
  <si>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</si>
  <si>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</si>
  <si>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</si>
  <si>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</si>
  <si>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</si>
  <si>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</si>
  <si>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</si>
  <si>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</si>
  <si>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</si>
  <si>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</si>
  <si>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</si>
  <si>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</si>
  <si>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</si>
  <si>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</si>
  <si>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</si>
  <si>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</si>
  <si>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</si>
  <si>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</si>
  <si>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</si>
  <si>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</si>
  <si>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</si>
  <si>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</si>
  <si>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</si>
  <si>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</si>
  <si>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</si>
  <si>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</si>
  <si>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</si>
  <si>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</si>
  <si>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</si>
  <si>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</si>
  <si>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</si>
  <si>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</si>
  <si>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</si>
  <si>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</si>
  <si>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</si>
  <si>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</si>
  <si>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</si>
  <si>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</si>
  <si>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</si>
  <si>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</si>
  <si>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</si>
  <si>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</si>
  <si>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</si>
  <si>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</si>
  <si>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</si>
  <si>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</si>
  <si>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</si>
  <si>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</si>
  <si>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</si>
  <si>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</si>
  <si>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</si>
  <si>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</si>
  <si>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</si>
  <si>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</si>
  <si>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</si>
  <si>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</si>
  <si>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</si>
  <si>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</si>
  <si>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</si>
  <si>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</si>
  <si>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</si>
  <si>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</si>
  <si>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</si>
  <si>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</si>
  <si>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</si>
  <si>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</si>
  <si>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</si>
  <si>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</si>
  <si>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</si>
  <si>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</si>
  <si>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</si>
  <si>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</si>
  <si>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</si>
  <si>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</si>
  <si>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</si>
  <si>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</si>
  <si>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</si>
  <si>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</si>
  <si>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</si>
  <si>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</si>
  <si>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</si>
  <si>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</si>
  <si>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</si>
  <si>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</si>
  <si>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</si>
  <si>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</si>
  <si>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</si>
  <si>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</si>
  <si>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</si>
  <si>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</si>
  <si>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</si>
  <si>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</si>
  <si>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</si>
  <si>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</si>
  <si>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</si>
  <si>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</si>
  <si>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</si>
  <si>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</si>
  <si>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</si>
  <si>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</si>
  <si>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</si>
  <si>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</si>
  <si>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</si>
  <si>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</si>
  <si>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</si>
  <si>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</si>
  <si>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</si>
  <si>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</si>
  <si>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</si>
  <si>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</si>
  <si>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</si>
  <si>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</si>
  <si>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</si>
  <si>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</si>
  <si>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</si>
  <si>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</si>
  <si>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</si>
  <si>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</si>
  <si>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</si>
  <si>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</si>
  <si>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</si>
  <si>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</si>
  <si>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</si>
  <si>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</si>
  <si>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</si>
  <si>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</si>
  <si>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</si>
  <si>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</si>
  <si>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</si>
  <si>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</si>
  <si>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</si>
  <si>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</si>
  <si>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</si>
  <si>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</si>
  <si>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</si>
  <si>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</si>
  <si>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</si>
  <si>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</si>
  <si>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</si>
  <si>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</si>
  <si>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</si>
  <si>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</si>
  <si>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</si>
  <si>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</si>
  <si>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</si>
  <si>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</si>
  <si>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</si>
  <si>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</si>
  <si>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</si>
  <si>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</si>
  <si>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</si>
  <si>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</si>
  <si>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</si>
  <si>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</si>
  <si>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</si>
  <si>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</si>
  <si>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</si>
  <si>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</si>
  <si>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</si>
  <si>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</si>
  <si>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</si>
  <si>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</si>
  <si>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</si>
  <si>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</si>
  <si>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</si>
  <si>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</si>
  <si>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</si>
  <si>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</si>
  <si>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</si>
  <si>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</si>
  <si>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</si>
  <si>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</si>
  <si>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</si>
  <si>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</si>
  <si>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</si>
  <si>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</si>
  <si>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</si>
  <si>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</si>
  <si>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</si>
  <si>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</si>
  <si>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</si>
  <si>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</si>
  <si>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</si>
  <si>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</si>
  <si>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</si>
  <si>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</si>
  <si>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</si>
  <si>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</si>
  <si>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</si>
  <si>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</si>
  <si>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</si>
  <si>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</si>
  <si>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</si>
  <si>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</si>
  <si>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</si>
  <si>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</si>
  <si>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</si>
  <si>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</si>
  <si>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</si>
  <si>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</si>
  <si>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</si>
  <si>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</si>
  <si>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</si>
  <si>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</si>
  <si>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</si>
  <si>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</si>
  <si>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</si>
  <si>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</si>
  <si>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</si>
  <si>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</si>
  <si>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</si>
  <si>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</si>
  <si>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</si>
  <si>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</si>
  <si>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</si>
  <si>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</si>
  <si>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</si>
  <si>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</si>
  <si>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</si>
  <si>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</si>
  <si>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</si>
  <si>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</si>
  <si>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</si>
  <si>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</si>
  <si>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</si>
  <si>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</si>
  <si>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</si>
  <si>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</si>
  <si>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</si>
  <si>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</si>
  <si>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</si>
  <si>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</si>
  <si>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</si>
  <si>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</si>
  <si>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</si>
  <si>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</si>
  <si>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</si>
  <si>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</si>
  <si>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</si>
  <si>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</si>
  <si>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</si>
  <si>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</si>
  <si>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</si>
  <si>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</si>
  <si>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</si>
  <si>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</si>
  <si>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</si>
  <si>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</si>
  <si>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</si>
  <si>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</si>
  <si>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</si>
  <si>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</si>
  <si>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</si>
  <si>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</si>
  <si>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</si>
  <si>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</si>
  <si>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</si>
  <si>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</si>
  <si>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</si>
  <si>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</si>
  <si>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</si>
  <si>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</si>
  <si>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</si>
  <si>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</si>
  <si>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</si>
  <si>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</si>
  <si>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</si>
  <si>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</si>
  <si>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</si>
  <si>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</si>
  <si>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</si>
  <si>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</si>
  <si>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</si>
  <si>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</si>
  <si>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</si>
  <si>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</si>
  <si>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</si>
  <si>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</si>
  <si>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</si>
  <si>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</si>
  <si>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</si>
  <si>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</si>
  <si>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</si>
  <si>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</si>
  <si>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</si>
  <si>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</si>
  <si>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</si>
  <si>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</si>
  <si>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</si>
  <si>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</si>
  <si>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</si>
  <si>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</si>
  <si>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</si>
  <si>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</si>
  <si>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</si>
  <si>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</si>
  <si>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</si>
  <si>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</si>
  <si>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</si>
  <si>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</si>
  <si>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</si>
  <si>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</si>
  <si>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</si>
  <si>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</si>
  <si>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</si>
  <si>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</si>
  <si>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</si>
  <si>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</si>
  <si>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</si>
  <si>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</si>
  <si>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</si>
  <si>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</si>
  <si>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</si>
  <si>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</si>
  <si>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</si>
  <si>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</si>
  <si>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</si>
  <si>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</si>
  <si>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</si>
  <si>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</si>
  <si>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</si>
  <si>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</si>
  <si>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</si>
  <si>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</si>
  <si>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</si>
  <si>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</si>
  <si>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</si>
  <si>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</si>
  <si>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</si>
  <si>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</si>
  <si>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</si>
  <si>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</si>
  <si>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</si>
  <si>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</si>
  <si>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</si>
  <si>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</si>
  <si>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</si>
  <si>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</si>
  <si>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</si>
  <si>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</si>
  <si>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</si>
  <si>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</si>
  <si>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</si>
  <si>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</si>
  <si>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</si>
  <si>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</si>
  <si>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</si>
  <si>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</si>
  <si>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</si>
  <si>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</si>
  <si>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</si>
  <si>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</si>
  <si>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</si>
  <si>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</si>
  <si>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</si>
  <si>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</si>
  <si>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</si>
  <si>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</si>
  <si>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</si>
  <si>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</si>
  <si>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</si>
  <si>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</si>
  <si>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</si>
  <si>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</si>
  <si>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</si>
  <si>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</si>
  <si>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</si>
  <si>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</si>
  <si>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</si>
  <si>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</si>
  <si>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</si>
  <si>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</si>
  <si>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</si>
  <si>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</si>
  <si>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</si>
  <si>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</si>
  <si>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</si>
  <si>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</si>
  <si>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</si>
  <si>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</si>
  <si>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</si>
  <si>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</si>
  <si>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</si>
  <si>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</si>
  <si>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</si>
  <si>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</si>
  <si>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</si>
  <si>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</si>
  <si>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</si>
  <si>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</si>
  <si>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</si>
  <si>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</si>
  <si>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</si>
  <si>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</si>
  <si>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</si>
  <si>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</si>
  <si>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</si>
  <si>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</si>
  <si>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</si>
  <si>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</si>
  <si>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</si>
  <si>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</si>
  <si>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</si>
  <si>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</si>
  <si>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</si>
  <si>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</si>
  <si>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</si>
  <si>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</si>
  <si>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</si>
  <si>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</si>
  <si>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</si>
  <si>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</si>
  <si>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</si>
  <si>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</si>
  <si>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</si>
  <si>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</si>
  <si>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</si>
  <si>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</si>
  <si>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</si>
  <si>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</si>
  <si>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</si>
  <si>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</si>
  <si>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</si>
  <si>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</si>
  <si>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</si>
  <si>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</si>
  <si>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</si>
  <si>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</si>
  <si>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</si>
  <si>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</si>
  <si>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</si>
  <si>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</si>
  <si>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</si>
  <si>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</si>
  <si>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</si>
  <si>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</si>
  <si>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</si>
  <si>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</si>
  <si>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</si>
  <si>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</si>
  <si>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</si>
  <si>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</si>
  <si>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</si>
  <si>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</si>
  <si>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</si>
  <si>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</si>
  <si>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</si>
  <si>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</si>
  <si>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</si>
  <si>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</si>
  <si>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</si>
  <si>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</si>
  <si>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</si>
  <si>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</si>
  <si>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</si>
  <si>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</si>
  <si>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</si>
  <si>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</si>
  <si>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</si>
  <si>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</si>
  <si>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</si>
  <si>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</si>
  <si>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</si>
  <si>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</si>
  <si>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</si>
  <si>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</si>
  <si>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</si>
  <si>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</si>
  <si>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</si>
  <si>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</si>
  <si>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</si>
  <si>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</si>
  <si>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</si>
  <si>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</si>
  <si>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</si>
  <si>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</si>
  <si>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</si>
  <si>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</si>
  <si>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</si>
  <si>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</si>
  <si>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</si>
  <si>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</si>
  <si>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</si>
  <si>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</si>
  <si>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</si>
  <si>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</si>
  <si>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</si>
  <si>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</si>
  <si>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</si>
  <si>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</si>
  <si>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</si>
  <si>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</si>
  <si>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</si>
  <si>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</si>
  <si>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</si>
  <si>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</si>
  <si>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</si>
  <si>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</si>
  <si>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</si>
  <si>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</si>
  <si>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</si>
  <si>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</si>
  <si>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</si>
  <si>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</si>
  <si>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</si>
  <si>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</si>
  <si>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</si>
  <si>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</si>
  <si>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</si>
  <si>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</si>
  <si>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</si>
  <si>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</si>
  <si>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</si>
  <si>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</si>
  <si>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</si>
  <si>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</si>
  <si>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</si>
  <si>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</si>
  <si>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</si>
  <si>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</si>
  <si>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</si>
  <si>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</si>
  <si>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</si>
  <si>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</si>
  <si>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</si>
  <si>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</si>
  <si>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</si>
  <si>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</si>
  <si>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</si>
  <si>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</si>
  <si>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</si>
  <si>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</si>
  <si>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</si>
  <si>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</si>
  <si>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</si>
  <si>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</si>
  <si>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</si>
  <si>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</si>
  <si>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</si>
  <si>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</si>
  <si>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</si>
  <si>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</si>
  <si>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</si>
  <si>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</si>
  <si>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</si>
  <si>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</si>
  <si>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</si>
  <si>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</si>
  <si>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</si>
  <si>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</si>
  <si>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</si>
  <si>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</si>
  <si>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</si>
  <si>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</si>
  <si>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</si>
  <si>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</si>
  <si>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</si>
  <si>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</si>
  <si>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</si>
  <si>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</si>
  <si>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</si>
  <si>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</si>
  <si>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</si>
  <si>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</si>
  <si>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</si>
  <si>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</si>
  <si>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</si>
  <si>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</si>
  <si>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</si>
  <si>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</si>
  <si>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</si>
  <si>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</si>
  <si>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</si>
  <si>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</si>
  <si>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</si>
  <si>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</si>
  <si>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</si>
  <si>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</si>
  <si>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</si>
  <si>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</si>
  <si>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</si>
  <si>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</si>
  <si>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</si>
  <si>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</si>
  <si>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</si>
  <si>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</si>
  <si>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</si>
  <si>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</si>
  <si>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</si>
  <si>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</si>
  <si>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</si>
  <si>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</si>
  <si>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</si>
  <si>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</si>
  <si>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</si>
  <si>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</si>
  <si>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</si>
  <si>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</si>
  <si>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</si>
  <si>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</si>
  <si>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</si>
  <si>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</si>
  <si>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</si>
  <si>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</si>
  <si>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</si>
  <si>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</si>
  <si>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</si>
  <si>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</si>
  <si>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</si>
  <si>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</si>
  <si>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</si>
  <si>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</si>
  <si>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</si>
  <si>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</si>
  <si>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</si>
  <si>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</si>
  <si>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</si>
  <si>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</si>
  <si>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</si>
  <si>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</si>
  <si>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</si>
  <si>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</si>
  <si>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</si>
  <si>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</si>
  <si>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</si>
  <si>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</si>
  <si>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</si>
  <si>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</si>
  <si>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</si>
  <si>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</si>
  <si>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</si>
  <si>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</si>
  <si>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</si>
  <si>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</si>
  <si>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</si>
  <si>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</si>
  <si>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</si>
  <si>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</si>
  <si>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</si>
  <si>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</si>
  <si>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</si>
  <si>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</si>
  <si>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</si>
  <si>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</si>
  <si>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</si>
  <si>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</si>
  <si>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</si>
  <si>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</si>
  <si>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</si>
  <si>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</si>
  <si>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</si>
  <si>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</si>
  <si>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</si>
  <si>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</si>
  <si>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</si>
  <si>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</si>
  <si>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</si>
  <si>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</si>
  <si>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</si>
  <si>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</si>
  <si>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</si>
  <si>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</si>
  <si>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</si>
  <si>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</si>
  <si>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</si>
  <si>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</si>
  <si>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</si>
  <si>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</si>
  <si>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</si>
  <si>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</si>
  <si>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</si>
  <si>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</si>
  <si>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</si>
  <si>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</si>
  <si>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</si>
  <si>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</si>
  <si>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</si>
  <si>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</si>
  <si>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</si>
  <si>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</si>
  <si>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</si>
  <si>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</si>
  <si>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</si>
  <si>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</si>
  <si>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</si>
  <si>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</si>
  <si>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</si>
  <si>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</si>
  <si>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</si>
  <si>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</si>
  <si>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</si>
  <si>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</si>
  <si>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</si>
  <si>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</si>
  <si>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</si>
  <si>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</si>
  <si>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</si>
  <si>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</si>
  <si>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</si>
  <si>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</si>
  <si>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</si>
  <si>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</si>
  <si>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</si>
  <si>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</si>
  <si>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</si>
  <si>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</si>
  <si>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</si>
  <si>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</si>
  <si>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</si>
  <si>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</si>
  <si>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</si>
  <si>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</si>
  <si>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</si>
  <si>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</si>
  <si>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</si>
  <si>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</si>
  <si>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</si>
  <si>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</si>
  <si>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</si>
  <si>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</si>
  <si>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</si>
  <si>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</si>
  <si>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</si>
  <si>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</si>
  <si>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</si>
  <si>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</si>
  <si>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</si>
  <si>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</si>
  <si>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</si>
  <si>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</si>
  <si>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</si>
  <si>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</si>
  <si>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</si>
  <si>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</si>
  <si>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</si>
  <si>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</si>
  <si>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</si>
  <si>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</si>
  <si>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</si>
  <si>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</si>
  <si>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</si>
  <si>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</si>
  <si>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</si>
  <si>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</si>
  <si>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</si>
  <si>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</si>
  <si>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</si>
  <si>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</si>
  <si>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</si>
  <si>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</si>
  <si>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</si>
  <si>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</si>
  <si>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</si>
  <si>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</si>
  <si>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</si>
  <si>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</si>
  <si>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</si>
  <si>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</si>
  <si>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</si>
  <si>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</si>
  <si>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</si>
  <si>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</si>
  <si>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</si>
  <si>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</si>
  <si>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</si>
  <si>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</si>
  <si>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</si>
  <si>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</si>
  <si>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</si>
  <si>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</si>
  <si>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</si>
  <si>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</si>
  <si>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</si>
  <si>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</si>
  <si>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</si>
  <si>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</si>
  <si>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</si>
  <si>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</si>
  <si>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</si>
  <si>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</si>
  <si>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</si>
  <si>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</si>
  <si>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</si>
  <si>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</si>
  <si>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</si>
  <si>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</si>
  <si>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</si>
  <si>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</si>
  <si>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</si>
  <si>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</si>
  <si>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</si>
  <si>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</si>
  <si>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</si>
  <si>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</si>
  <si>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</si>
  <si>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</si>
  <si>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</si>
  <si>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</si>
  <si>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</si>
  <si>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</si>
  <si>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</si>
  <si>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</si>
  <si>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</si>
  <si>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</si>
  <si>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</si>
  <si>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</si>
  <si>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</si>
  <si>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</si>
  <si>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</si>
  <si>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</si>
  <si>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</si>
  <si>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</si>
  <si>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</si>
  <si>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</si>
  <si>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</si>
  <si>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</si>
  <si>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</si>
  <si>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</si>
  <si>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</si>
  <si>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</si>
  <si>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</si>
  <si>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</si>
  <si>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</si>
  <si>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</si>
  <si>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</si>
  <si>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</si>
  <si>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</si>
  <si>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</si>
  <si>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</si>
  <si>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</si>
  <si>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</si>
  <si>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</si>
  <si>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</si>
  <si>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</si>
  <si>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</si>
  <si>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</si>
  <si>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</si>
  <si>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</si>
  <si>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</si>
  <si>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</si>
  <si>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</si>
  <si>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</si>
  <si>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</si>
  <si>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</si>
  <si>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</si>
  <si>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</si>
  <si>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</si>
  <si>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</si>
  <si>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</si>
  <si>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</si>
  <si>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</si>
  <si>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</si>
  <si>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</si>
  <si>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</si>
  <si>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</si>
  <si>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</si>
  <si>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</si>
  <si>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</si>
  <si>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</si>
  <si>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</si>
  <si>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</si>
  <si>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</si>
  <si>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</si>
  <si>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</si>
  <si>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</si>
  <si>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</si>
  <si>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</si>
  <si>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</si>
  <si>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</si>
  <si>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</si>
  <si>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</si>
  <si>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</si>
  <si>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</si>
  <si>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</si>
  <si>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</si>
  <si>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</si>
  <si>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</si>
  <si>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</si>
  <si>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</si>
  <si>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</si>
  <si>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</si>
  <si>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</si>
  <si>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</si>
  <si>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</si>
  <si>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</si>
  <si>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</si>
  <si>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</si>
  <si>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</si>
  <si>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</si>
  <si>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</si>
  <si>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</si>
  <si>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</si>
  <si>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</si>
  <si>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</si>
  <si>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</si>
  <si>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</si>
  <si>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</si>
  <si>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</si>
  <si>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</si>
  <si>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</si>
  <si>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</si>
  <si>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</si>
  <si>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</si>
  <si>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</si>
  <si>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</si>
  <si>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</si>
  <si>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</si>
  <si>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</si>
  <si>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</si>
  <si>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</si>
  <si>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</si>
  <si>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</si>
  <si>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</si>
  <si>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</si>
  <si>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</si>
  <si>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</si>
  <si>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</si>
  <si>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</si>
  <si>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</si>
  <si>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</si>
  <si>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</si>
  <si>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</si>
  <si>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</si>
  <si>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</si>
  <si>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</si>
  <si>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</si>
  <si>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</si>
  <si>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</si>
  <si>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</si>
  <si>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</si>
  <si>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</si>
  <si>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</si>
  <si>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</si>
  <si>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</si>
  <si>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</si>
  <si>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</si>
  <si>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</si>
  <si>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</si>
  <si>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</si>
  <si>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</si>
  <si>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</si>
  <si>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</si>
  <si>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</si>
  <si>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</si>
  <si>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</si>
  <si>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</si>
  <si>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</si>
  <si>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</si>
  <si>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</si>
  <si>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</si>
  <si>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</si>
  <si>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</si>
  <si>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</si>
  <si>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</si>
  <si>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</si>
  <si>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</si>
  <si>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</si>
  <si>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</si>
  <si>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</si>
  <si>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</si>
  <si>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</si>
  <si>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</si>
  <si>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</si>
  <si>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</si>
  <si>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</si>
  <si>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</si>
  <si>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</si>
  <si>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</si>
  <si>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</si>
  <si>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</si>
  <si>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</si>
  <si>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</si>
  <si>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</si>
  <si>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</si>
  <si>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</si>
  <si>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</si>
  <si>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</si>
  <si>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</si>
  <si>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</si>
  <si>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</si>
  <si>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</si>
  <si>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</si>
  <si>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</si>
  <si>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</si>
  <si>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</si>
  <si>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</si>
  <si>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</si>
  <si>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</si>
  <si>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</si>
  <si>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</si>
  <si>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</si>
  <si>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</si>
  <si>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</si>
  <si>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</si>
  <si>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</si>
  <si>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</si>
  <si>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</si>
  <si>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</si>
  <si>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</si>
  <si>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</si>
  <si>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</si>
  <si>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</si>
  <si>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</si>
  <si>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</si>
  <si>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</si>
  <si>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</si>
  <si>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</si>
  <si>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</si>
  <si>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</si>
  <si>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</si>
  <si>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</si>
  <si>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</si>
  <si>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</si>
  <si>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</si>
  <si>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</si>
  <si>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</si>
  <si>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</si>
  <si>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</si>
  <si>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</si>
  <si>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</si>
  <si>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</si>
  <si>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</si>
  <si>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</si>
  <si>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</si>
  <si>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</si>
  <si>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</si>
  <si>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</si>
  <si>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</si>
  <si>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</si>
  <si>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</si>
  <si>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</si>
  <si>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</si>
  <si>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</si>
  <si>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</si>
  <si>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</si>
  <si>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</si>
  <si>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</si>
  <si>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</si>
  <si>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</si>
  <si>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</si>
  <si>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</si>
  <si>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</si>
  <si>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</si>
  <si>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</si>
  <si>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</si>
  <si>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</si>
  <si>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</si>
  <si>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</si>
  <si>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</si>
  <si>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</si>
  <si>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</si>
  <si>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</si>
  <si>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</si>
  <si>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</si>
  <si>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</si>
  <si>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</si>
  <si>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</si>
  <si>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</si>
  <si>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</si>
  <si>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</si>
  <si>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</si>
  <si>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</si>
  <si>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</si>
  <si>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</si>
  <si>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</si>
  <si>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</si>
  <si>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</si>
  <si>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</si>
  <si>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</si>
  <si>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</si>
  <si>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</si>
  <si>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</si>
  <si>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</si>
  <si>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</si>
  <si>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</si>
  <si>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</si>
  <si>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</si>
  <si>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</si>
  <si>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</si>
  <si>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</si>
  <si>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</si>
  <si>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</si>
  <si>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</si>
  <si>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</si>
  <si>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</si>
  <si>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</si>
  <si>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</si>
  <si>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</si>
  <si>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</si>
  <si>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</si>
  <si>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</si>
  <si>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</si>
  <si>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</si>
  <si>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</si>
  <si>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</si>
  <si>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</si>
  <si>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</si>
  <si>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</si>
  <si>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</si>
  <si>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</si>
  <si>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</si>
  <si>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</si>
  <si>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</si>
  <si>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</si>
  <si>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</si>
  <si>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</si>
  <si>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</si>
  <si>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</si>
  <si>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</si>
  <si>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</si>
  <si>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</si>
  <si>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</si>
  <si>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</si>
  <si>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</si>
  <si>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</si>
  <si>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</si>
  <si>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</si>
  <si>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</si>
  <si>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</si>
  <si>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</si>
  <si>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</si>
  <si>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</si>
  <si>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</si>
  <si>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</si>
  <si>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</si>
  <si>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</si>
  <si>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</si>
  <si>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</si>
  <si>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</si>
  <si>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</si>
  <si>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</si>
  <si>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</si>
  <si>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</si>
  <si>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</si>
  <si>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</si>
  <si>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</si>
  <si>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</si>
  <si>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</si>
  <si>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</si>
  <si>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</si>
  <si>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</si>
  <si>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</si>
  <si>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</si>
  <si>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</si>
  <si>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</si>
  <si>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</si>
  <si>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</si>
  <si>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</si>
  <si>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</si>
  <si>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</si>
  <si>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</si>
  <si>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</si>
  <si>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</si>
  <si>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</si>
  <si>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</si>
  <si>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</si>
  <si>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</si>
  <si>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</si>
  <si>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</si>
  <si>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</si>
  <si>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</si>
  <si>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</si>
  <si>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</si>
  <si>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</si>
  <si>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</si>
  <si>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</si>
  <si>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</si>
  <si>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</si>
  <si>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</si>
  <si>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</si>
  <si>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</si>
  <si>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</si>
  <si>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</si>
  <si>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</si>
  <si>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</si>
  <si>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</si>
  <si>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</si>
  <si>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</si>
  <si>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</si>
  <si>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</si>
  <si>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</si>
  <si>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</si>
  <si>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</si>
  <si>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</si>
  <si>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</si>
  <si>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</si>
  <si>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</si>
  <si>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</si>
  <si>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</si>
  <si>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</si>
  <si>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</si>
  <si>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</si>
  <si>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</si>
  <si>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</si>
  <si>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</si>
  <si>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</si>
  <si>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</si>
  <si>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</si>
  <si>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</si>
  <si>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</si>
  <si>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</si>
  <si>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</si>
  <si>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</si>
  <si>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</si>
  <si>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</si>
  <si>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</si>
  <si>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</si>
  <si>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</si>
  <si>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</si>
  <si>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</si>
  <si>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</si>
  <si>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</si>
  <si>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</si>
  <si>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</si>
  <si>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</si>
  <si>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</si>
  <si>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</si>
  <si>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</si>
  <si>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</si>
  <si>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</si>
  <si>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</si>
  <si>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</si>
  <si>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</si>
  <si>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</si>
  <si>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</si>
  <si>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</si>
  <si>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</si>
  <si>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</si>
  <si>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</si>
  <si>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</si>
  <si>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</si>
  <si>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</si>
  <si>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</si>
  <si>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</si>
  <si>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</si>
  <si>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</si>
  <si>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</si>
  <si>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</si>
  <si>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</si>
  <si>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</si>
  <si>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</si>
  <si>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</si>
  <si>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</si>
  <si>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</si>
  <si>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</si>
  <si>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</si>
  <si>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</si>
  <si>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</si>
  <si>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</si>
  <si>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</si>
  <si>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</si>
  <si>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</si>
  <si>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</si>
  <si>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</si>
  <si>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</si>
  <si>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</si>
  <si>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</si>
  <si>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</si>
  <si>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</si>
  <si>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</si>
  <si>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</si>
  <si>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</si>
  <si>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</si>
  <si>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</si>
  <si>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</si>
  <si>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</si>
  <si>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</si>
  <si>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</si>
  <si>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</si>
  <si>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</si>
  <si>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</si>
  <si>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</si>
  <si>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</si>
  <si>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</si>
  <si>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</si>
  <si>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</si>
  <si>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</si>
  <si>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</si>
  <si>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</si>
  <si>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</si>
  <si>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</si>
  <si>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</si>
  <si>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</si>
  <si>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</si>
  <si>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</si>
  <si>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</si>
  <si>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</si>
  <si>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</si>
  <si>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</si>
  <si>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</si>
  <si>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</si>
  <si>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</si>
  <si>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</si>
  <si>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</si>
  <si>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</si>
  <si>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</si>
  <si>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</si>
  <si>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</si>
  <si>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</si>
  <si>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</si>
  <si>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</si>
  <si>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</si>
  <si>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</si>
  <si>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</si>
  <si>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</si>
  <si>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</si>
  <si>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</si>
  <si>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</si>
  <si>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</si>
  <si>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</si>
  <si>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</si>
  <si>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</si>
  <si>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</si>
  <si>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</si>
  <si>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</si>
  <si>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</si>
  <si>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</si>
  <si>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</si>
  <si>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</si>
  <si>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</si>
  <si>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</si>
  <si>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</si>
  <si>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</si>
  <si>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</si>
  <si>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</si>
  <si>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</si>
  <si>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</si>
  <si>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</si>
  <si>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</si>
  <si>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</si>
  <si>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</si>
  <si>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</si>
  <si>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</si>
  <si>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</si>
  <si>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</si>
  <si>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</si>
  <si>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</si>
  <si>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</si>
  <si>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</si>
  <si>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</si>
  <si>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</si>
  <si>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</si>
  <si>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</si>
  <si>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</si>
  <si>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</si>
  <si>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</si>
  <si>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</si>
  <si>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</si>
  <si>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</si>
  <si>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</si>
  <si>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</si>
  <si>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</si>
  <si>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</si>
  <si>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</si>
  <si>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</si>
  <si>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</si>
  <si>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</si>
  <si>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</si>
  <si>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</si>
  <si>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</si>
  <si>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</si>
  <si>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</si>
  <si>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</si>
  <si>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</si>
  <si>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</si>
  <si>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</si>
  <si>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</si>
  <si>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</si>
  <si>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</si>
  <si>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</si>
  <si>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</si>
  <si>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</si>
  <si>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</si>
  <si>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</si>
  <si>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</si>
  <si>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</si>
  <si>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</si>
  <si>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</si>
  <si>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</si>
  <si>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</si>
  <si>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</si>
  <si>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</si>
  <si>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</si>
  <si>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</si>
  <si>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</si>
  <si>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</si>
  <si>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</si>
  <si>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</si>
  <si>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</si>
  <si>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</si>
  <si>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</si>
  <si>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</si>
  <si>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</si>
  <si>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</si>
  <si>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</si>
  <si>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</si>
  <si>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</si>
  <si>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</si>
  <si>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</si>
  <si>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</si>
  <si>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</si>
  <si>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</si>
  <si>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</si>
  <si>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</si>
  <si>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</si>
  <si>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</si>
  <si>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</si>
  <si>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</si>
  <si>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</si>
  <si>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</si>
  <si>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</si>
  <si>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</si>
  <si>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</si>
  <si>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</si>
  <si>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</si>
  <si>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</si>
  <si>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</si>
  <si>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</si>
  <si>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</si>
  <si>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</si>
  <si>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</si>
  <si>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</si>
  <si>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</si>
  <si>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</si>
  <si>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</si>
  <si>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</si>
  <si>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</si>
  <si>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</si>
  <si>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</si>
  <si>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</si>
  <si>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</si>
  <si>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</si>
  <si>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</si>
  <si>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</si>
  <si>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</si>
  <si>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</si>
  <si>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</si>
  <si>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</si>
  <si>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</si>
  <si>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</si>
  <si>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</si>
  <si>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</si>
  <si>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</si>
  <si>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</si>
  <si>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</si>
  <si>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</si>
  <si>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</si>
  <si>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</si>
  <si>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</si>
  <si>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</si>
  <si>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</si>
  <si>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</si>
  <si>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</si>
  <si>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</si>
  <si>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</si>
  <si>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</si>
  <si>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</si>
  <si>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</si>
  <si>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</si>
  <si>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</si>
  <si>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</si>
  <si>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</si>
  <si>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</si>
  <si>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</si>
  <si>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</si>
  <si>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</si>
  <si>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</si>
  <si>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</si>
  <si>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</si>
  <si>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</si>
  <si>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</si>
  <si>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</si>
  <si>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</si>
  <si>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</si>
  <si>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</si>
  <si>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</si>
  <si>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</si>
  <si>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</si>
  <si>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</si>
  <si>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</si>
  <si>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</si>
  <si>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</si>
  <si>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</si>
  <si>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</si>
  <si>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</si>
  <si>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</si>
  <si>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</si>
  <si>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</si>
  <si>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</si>
  <si>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</si>
  <si>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</si>
  <si>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</si>
  <si>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</si>
  <si>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</si>
  <si>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</si>
  <si>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</si>
  <si>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</si>
  <si>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</si>
  <si>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</si>
  <si>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</si>
  <si>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</si>
  <si>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</si>
  <si>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</si>
  <si>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</si>
  <si>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</si>
  <si>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</si>
  <si>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</si>
  <si>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</si>
  <si>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</si>
  <si>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</si>
  <si>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</si>
  <si>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</si>
  <si>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</si>
  <si>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</si>
  <si>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</si>
  <si>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</si>
  <si>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</si>
  <si>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</si>
  <si>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</si>
  <si>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</si>
  <si>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</si>
  <si>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</si>
  <si>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</si>
  <si>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</si>
  <si>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</si>
  <si>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</si>
  <si>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</si>
  <si>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</si>
  <si>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</si>
  <si>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</si>
  <si>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</si>
  <si>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</si>
  <si>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</si>
  <si>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</si>
  <si>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</si>
  <si>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</si>
  <si>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</si>
  <si>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</si>
  <si>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</si>
  <si>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</si>
  <si>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</si>
  <si>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</si>
  <si>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</si>
  <si>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</si>
  <si>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</si>
  <si>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</si>
  <si>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</si>
  <si>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</si>
  <si>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</si>
  <si>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</si>
  <si>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</si>
  <si>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</si>
  <si>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</si>
  <si>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</si>
  <si>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</si>
  <si>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</si>
  <si>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</si>
  <si>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</si>
  <si>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</si>
  <si>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</si>
  <si>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</si>
  <si>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</si>
  <si>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</si>
  <si>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</si>
  <si>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</si>
  <si>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</si>
  <si>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</si>
  <si>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</si>
  <si>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</si>
  <si>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</si>
  <si>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</si>
  <si>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</si>
  <si>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</si>
  <si>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</si>
  <si>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</si>
  <si>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</si>
  <si>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</si>
  <si>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</si>
  <si>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</si>
  <si>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</si>
  <si>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</si>
  <si>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</si>
  <si>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</si>
  <si>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</si>
  <si>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</si>
  <si>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</si>
  <si>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</si>
  <si>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</si>
  <si>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</si>
  <si>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</si>
  <si>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</si>
  <si>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</si>
  <si>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</si>
  <si>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</si>
  <si>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</si>
  <si>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</si>
  <si>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</si>
  <si>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</si>
  <si>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</si>
  <si>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</si>
  <si>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</si>
  <si>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</si>
  <si>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</si>
  <si>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</si>
  <si>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</si>
  <si>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</si>
  <si>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</si>
  <si>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</si>
  <si>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</si>
  <si>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</si>
  <si>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</si>
  <si>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</si>
  <si>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</si>
  <si>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</si>
  <si>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</si>
  <si>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</si>
  <si>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</si>
  <si>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</si>
  <si>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</si>
  <si>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</si>
  <si>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</si>
  <si>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</si>
  <si>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</si>
  <si>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</si>
  <si>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</si>
  <si>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</si>
  <si>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</si>
  <si>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</si>
  <si>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</si>
  <si>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</si>
  <si>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</si>
  <si>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</si>
  <si>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</si>
  <si>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</si>
  <si>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</si>
  <si>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</si>
  <si>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</si>
  <si>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</si>
  <si>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</si>
  <si>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</si>
  <si>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</si>
  <si>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</si>
  <si>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</si>
  <si>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</si>
  <si>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</si>
  <si>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</si>
  <si>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</si>
  <si>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</si>
  <si>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</si>
  <si>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</si>
  <si>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</si>
  <si>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</si>
  <si>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</si>
  <si>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</si>
  <si>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</si>
  <si>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</si>
  <si>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</si>
  <si>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</si>
  <si>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</si>
  <si>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</si>
  <si>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</si>
  <si>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</si>
  <si>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</si>
  <si>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</si>
  <si>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</si>
  <si>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</si>
  <si>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</si>
  <si>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</si>
  <si>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</si>
  <si>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</si>
  <si>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</si>
  <si>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</si>
  <si>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</si>
  <si>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</si>
  <si>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</si>
  <si>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</si>
  <si>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</si>
  <si>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</si>
  <si>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</si>
  <si>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</si>
  <si>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</si>
  <si>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</si>
  <si>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</si>
  <si>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</si>
  <si>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</si>
  <si>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</si>
  <si>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</si>
  <si>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</si>
  <si>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</si>
  <si>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</si>
  <si>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</si>
  <si>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</si>
  <si>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</si>
  <si>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</si>
  <si>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</si>
  <si>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</si>
  <si>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</si>
  <si>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</si>
  <si>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</si>
  <si>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</si>
  <si>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</si>
  <si>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</si>
  <si>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</si>
  <si>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</si>
  <si>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</si>
  <si>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</si>
  <si>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</si>
  <si>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</si>
  <si>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</si>
  <si>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</si>
  <si>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</si>
  <si>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</si>
  <si>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</si>
  <si>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</si>
  <si>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</si>
  <si>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</si>
  <si>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</si>
  <si>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</si>
  <si>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</si>
  <si>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</si>
  <si>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</si>
  <si>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</si>
  <si>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</si>
  <si>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</si>
  <si>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</si>
  <si>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</si>
  <si>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</si>
  <si>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</si>
  <si>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</si>
  <si>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</si>
  <si>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</si>
  <si>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</si>
  <si>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</si>
  <si>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</si>
  <si>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</si>
  <si>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</si>
  <si>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</si>
  <si>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</si>
  <si>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</si>
  <si>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</si>
  <si>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</si>
  <si>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</si>
  <si>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</si>
  <si>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</si>
  <si>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</si>
  <si>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</si>
  <si>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</si>
  <si>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</si>
  <si>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</si>
  <si>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</si>
  <si>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</si>
  <si>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</si>
  <si>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</si>
  <si>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</si>
  <si>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</si>
  <si>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</si>
  <si>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</si>
  <si>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</si>
  <si>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</si>
  <si>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</si>
  <si>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</si>
  <si>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</si>
  <si>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</si>
  <si>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</si>
  <si>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</si>
  <si>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</si>
  <si>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</si>
  <si>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</si>
  <si>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</si>
  <si>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</si>
  <si>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</si>
  <si>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</si>
  <si>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</si>
  <si>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</si>
  <si>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</si>
  <si>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</si>
  <si>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</si>
  <si>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</si>
  <si>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</si>
  <si>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</si>
  <si>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</si>
  <si>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</si>
  <si>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</si>
  <si>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</si>
  <si>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</si>
  <si>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</si>
  <si>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</si>
  <si>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</si>
  <si>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</si>
  <si>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</si>
  <si>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</si>
  <si>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</si>
  <si>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</si>
  <si>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</si>
  <si>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</si>
  <si>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</si>
  <si>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</si>
  <si>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</si>
  <si>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</si>
  <si>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</si>
  <si>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</si>
  <si>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</si>
  <si>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</si>
  <si>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</si>
  <si>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</si>
  <si>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</si>
  <si>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</si>
  <si>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</si>
  <si>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</si>
  <si>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</si>
  <si>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</si>
  <si>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</si>
  <si>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</si>
  <si>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</si>
  <si>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</si>
  <si>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</si>
  <si>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</si>
  <si>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</si>
  <si>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</si>
  <si>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</si>
  <si>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</si>
  <si>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</si>
  <si>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</si>
  <si>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</si>
  <si>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</si>
  <si>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</si>
  <si>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</si>
  <si>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</si>
  <si>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</si>
  <si>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</si>
  <si>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</si>
  <si>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</si>
  <si>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</si>
  <si>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</si>
  <si>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</si>
  <si>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</si>
  <si>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</si>
  <si>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</si>
  <si>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</si>
  <si>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</si>
  <si>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</si>
  <si>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</si>
  <si>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</si>
  <si>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</si>
  <si>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</si>
  <si>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</si>
  <si>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</si>
  <si>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</si>
  <si>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</si>
  <si>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</si>
  <si>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</si>
  <si>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</si>
  <si>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</si>
  <si>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</si>
  <si>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</si>
  <si>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</si>
  <si>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</si>
  <si>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</si>
  <si>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</si>
  <si>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</si>
  <si>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</si>
  <si>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</si>
  <si>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</si>
  <si>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</si>
  <si>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</si>
  <si>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</si>
  <si>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</si>
  <si>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</si>
  <si>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</si>
  <si>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</si>
  <si>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</si>
  <si>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</si>
  <si>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</si>
  <si>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</si>
  <si>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</si>
  <si>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</si>
  <si>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</si>
  <si>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</si>
  <si>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</si>
  <si>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</si>
  <si>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</si>
  <si>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</si>
  <si>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</si>
  <si>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</si>
  <si>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</si>
  <si>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</si>
  <si>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</si>
  <si>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</si>
  <si>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</si>
  <si>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</si>
  <si>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</si>
  <si>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</si>
  <si>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</si>
  <si>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</si>
  <si>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</si>
  <si>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</si>
  <si>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</si>
  <si>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</si>
  <si>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</si>
  <si>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</si>
  <si>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</si>
  <si>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</si>
  <si>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</si>
  <si>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</si>
  <si>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</si>
  <si>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</si>
  <si>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</si>
  <si>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</si>
  <si>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</si>
  <si>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</si>
  <si>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</si>
  <si>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</si>
  <si>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</si>
  <si>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</si>
  <si>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</si>
  <si>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</si>
  <si>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</si>
  <si>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</si>
  <si>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</si>
  <si>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</si>
  <si>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</si>
  <si>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</si>
  <si>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</si>
  <si>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</si>
  <si>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</si>
  <si>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</si>
  <si>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</si>
  <si>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</si>
  <si>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</si>
  <si>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</si>
  <si>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</si>
  <si>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</si>
  <si>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</si>
  <si>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</si>
  <si>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</si>
  <si>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</si>
  <si>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</si>
  <si>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</si>
  <si>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</si>
  <si>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</si>
  <si>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</si>
  <si>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</si>
  <si>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</si>
  <si>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</si>
  <si>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</si>
  <si>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</si>
  <si>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</si>
  <si>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</si>
  <si>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</si>
  <si>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</si>
  <si>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</si>
  <si>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</si>
  <si>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</si>
  <si>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</si>
  <si>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</si>
  <si>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</si>
  <si>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</si>
  <si>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</si>
  <si>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</si>
  <si>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</si>
  <si>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</si>
  <si>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</si>
  <si>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</si>
  <si>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</si>
  <si>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</si>
  <si>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</si>
  <si>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</si>
  <si>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</si>
  <si>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</si>
  <si>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</si>
  <si>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</si>
  <si>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</si>
  <si>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</si>
  <si>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</si>
  <si>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</si>
  <si>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</si>
  <si>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</si>
  <si>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</si>
  <si>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</si>
  <si>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</si>
  <si>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</si>
  <si>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</si>
  <si>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</si>
  <si>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</si>
  <si>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</si>
  <si>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</si>
  <si>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</si>
  <si>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</si>
  <si>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</si>
  <si>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</si>
  <si>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</si>
  <si>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</si>
  <si>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</si>
  <si>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</si>
  <si>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</si>
  <si>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</si>
  <si>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</si>
  <si>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</si>
  <si>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</si>
  <si>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</si>
  <si>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</si>
  <si>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</si>
  <si>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</si>
  <si>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</si>
  <si>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</si>
  <si>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</si>
  <si>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</si>
  <si>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</si>
  <si>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</si>
  <si>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</si>
  <si>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</si>
  <si>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</si>
  <si>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</si>
  <si>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</si>
  <si>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</si>
  <si>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</si>
  <si>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</si>
  <si>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</si>
  <si>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</si>
  <si>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</si>
  <si>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</si>
  <si>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</si>
  <si>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</si>
  <si>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</si>
  <si>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</si>
  <si>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</si>
  <si>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</si>
  <si>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</si>
  <si>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</si>
  <si>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</si>
  <si>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</si>
  <si>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</si>
  <si>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</si>
  <si>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</si>
  <si>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</si>
  <si>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</si>
  <si>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</si>
  <si>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</si>
  <si>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</si>
  <si>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</si>
  <si>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</si>
  <si>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</si>
  <si>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</si>
  <si>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</si>
  <si>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</si>
  <si>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</si>
  <si>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</si>
  <si>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</si>
  <si>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</si>
  <si>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</si>
  <si>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</si>
  <si>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</si>
  <si>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</si>
  <si>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</si>
  <si>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</si>
  <si>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</si>
  <si>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</si>
  <si>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</si>
  <si>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</si>
  <si>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</si>
  <si>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</si>
  <si>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</si>
  <si>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</si>
  <si>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</si>
  <si>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</si>
  <si>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</si>
  <si>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</si>
  <si>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</si>
  <si>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</si>
  <si>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</si>
  <si>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</si>
  <si>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</si>
  <si>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</si>
  <si>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</si>
  <si>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</si>
  <si>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</si>
  <si>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</si>
  <si>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</si>
  <si>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</si>
  <si>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</si>
  <si>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</si>
  <si>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</si>
  <si>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</si>
  <si>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</si>
  <si>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</si>
  <si>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</si>
  <si>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</si>
  <si>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</si>
  <si>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</si>
  <si>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</si>
  <si>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</si>
  <si>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</si>
  <si>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</si>
  <si>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</si>
  <si>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</si>
  <si>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</si>
  <si>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</si>
  <si>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</si>
  <si>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</si>
  <si>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</si>
  <si>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</si>
  <si>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</si>
  <si>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</si>
  <si>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</si>
  <si>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</si>
  <si>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</si>
  <si>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</si>
  <si>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</si>
  <si>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</si>
  <si>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</si>
  <si>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</si>
  <si>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</si>
  <si>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</si>
  <si>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</si>
  <si>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</si>
  <si>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</si>
  <si>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</si>
  <si>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</si>
  <si>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</si>
  <si>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</si>
  <si>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</si>
  <si>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</si>
  <si>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</si>
  <si>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</si>
  <si>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</si>
  <si>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</si>
  <si>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</si>
  <si>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</si>
  <si>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</si>
  <si>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</si>
  <si>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</si>
  <si>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</si>
  <si>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</si>
  <si>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</si>
  <si>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</si>
  <si>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</si>
  <si>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</si>
  <si>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</si>
  <si>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</si>
  <si>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</si>
  <si>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</si>
  <si>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</si>
  <si>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</si>
  <si>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</si>
  <si>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</si>
  <si>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</si>
  <si>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</si>
  <si>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</si>
  <si>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</si>
  <si>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</si>
  <si>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</si>
  <si>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</si>
  <si>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</si>
  <si>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</si>
  <si>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</si>
  <si>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</si>
  <si>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</si>
  <si>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</si>
  <si>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</si>
  <si>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</si>
  <si>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</si>
  <si>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</si>
  <si>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</si>
  <si>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</si>
  <si>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</si>
  <si>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</si>
  <si>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</si>
  <si>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</si>
  <si>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</si>
  <si>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</si>
  <si>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</si>
  <si>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</si>
  <si>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</si>
  <si>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</si>
  <si>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</si>
  <si>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</si>
  <si>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</si>
  <si>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</si>
  <si>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</si>
  <si>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</si>
  <si>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</si>
  <si>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</si>
  <si>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</si>
  <si>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</si>
  <si>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</si>
  <si>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</si>
  <si>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</si>
  <si>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</si>
  <si>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</si>
  <si>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</si>
  <si>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</si>
  <si>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</si>
  <si>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</si>
  <si>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</si>
  <si>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</si>
  <si>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</si>
  <si>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</si>
  <si>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</si>
  <si>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</si>
  <si>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</si>
  <si>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</si>
  <si>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</si>
  <si>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</si>
  <si>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</si>
  <si>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</si>
  <si>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</si>
  <si>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</si>
  <si>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</si>
  <si>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</si>
  <si>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</si>
  <si>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</si>
  <si>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</si>
  <si>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</si>
  <si>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</si>
  <si>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</si>
  <si>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</si>
  <si>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</si>
  <si>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</si>
  <si>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</si>
  <si>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</si>
  <si>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</si>
  <si>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</si>
  <si>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</si>
  <si>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</si>
  <si>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</si>
  <si>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</si>
  <si>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</si>
  <si>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</si>
  <si>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</si>
  <si>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</si>
  <si>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</si>
  <si>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</si>
  <si>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</si>
  <si>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</si>
  <si>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</si>
  <si>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</si>
  <si>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</si>
  <si>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</si>
  <si>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</si>
  <si>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</si>
  <si>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</si>
  <si>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</si>
  <si>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</si>
  <si>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</si>
  <si>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</si>
  <si>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</si>
  <si>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</si>
  <si>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</si>
  <si>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</si>
  <si>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</si>
  <si>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</si>
  <si>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</si>
  <si>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</si>
  <si>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</si>
  <si>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</si>
  <si>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</si>
  <si>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</si>
  <si>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</si>
  <si>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</si>
  <si>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</si>
  <si>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</si>
  <si>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</si>
  <si>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</si>
  <si>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</si>
  <si>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</si>
  <si>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</si>
  <si>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</si>
  <si>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</si>
  <si>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</si>
  <si>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</si>
  <si>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</si>
  <si>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</si>
  <si>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</si>
  <si>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</si>
  <si>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</si>
  <si>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</si>
  <si>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</si>
  <si>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</si>
  <si>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</si>
  <si>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</si>
  <si>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</si>
  <si>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</si>
  <si>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</si>
  <si>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</si>
  <si>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</si>
  <si>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</si>
  <si>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</si>
  <si>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</si>
  <si>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</si>
  <si>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</si>
  <si>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</si>
  <si>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</si>
  <si>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</si>
  <si>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</si>
  <si>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</si>
  <si>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</si>
  <si>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</si>
  <si>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</si>
  <si>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</si>
  <si>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</si>
  <si>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</si>
  <si>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</si>
  <si>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</si>
  <si>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</si>
  <si>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</si>
  <si>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</si>
  <si>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</si>
  <si>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</si>
  <si>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</si>
  <si>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</si>
  <si>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</si>
  <si>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</si>
  <si>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</si>
  <si>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</si>
  <si>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</si>
  <si>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</si>
  <si>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</si>
  <si>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</si>
  <si>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</si>
  <si>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</si>
  <si>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</si>
  <si>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</si>
  <si>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</si>
  <si>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</si>
  <si>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</si>
  <si>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</si>
  <si>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</si>
  <si>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</si>
  <si>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</si>
  <si>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</si>
  <si>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</si>
  <si>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</si>
  <si>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</si>
  <si>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</si>
  <si>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</si>
  <si>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</si>
  <si>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</si>
  <si>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</si>
  <si>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</si>
  <si>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</si>
  <si>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</si>
  <si>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</si>
  <si>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</si>
  <si>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</si>
  <si>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</si>
  <si>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</si>
  <si>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</si>
  <si>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</si>
  <si>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</si>
  <si>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</si>
  <si>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</si>
  <si>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</si>
  <si>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</si>
  <si>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</si>
  <si>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</si>
  <si>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</si>
  <si>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</si>
  <si>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</si>
  <si>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</si>
  <si>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</si>
  <si>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</si>
  <si>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</si>
  <si>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</si>
  <si>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</si>
  <si>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</si>
  <si>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</si>
  <si>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</si>
  <si>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</si>
  <si>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</si>
  <si>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</si>
  <si>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</si>
  <si>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</si>
  <si>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</si>
  <si>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</si>
  <si>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</si>
  <si>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</si>
  <si>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</si>
  <si>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</si>
  <si>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</si>
  <si>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</si>
  <si>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</si>
  <si>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</si>
  <si>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</si>
  <si>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</si>
  <si>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</si>
  <si>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</si>
  <si>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</si>
  <si>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</si>
  <si>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</si>
  <si>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</si>
  <si>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</si>
  <si>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</si>
  <si>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</si>
  <si>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</si>
  <si>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</si>
  <si>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</si>
  <si>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</si>
  <si>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</si>
  <si>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</si>
  <si>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</si>
  <si>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</si>
  <si>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</si>
  <si>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</si>
  <si>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</si>
  <si>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</si>
  <si>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</si>
  <si>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</si>
  <si>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</si>
  <si>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</si>
  <si>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</si>
  <si>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</si>
  <si>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</si>
  <si>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</si>
  <si>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</si>
  <si>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</si>
  <si>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</si>
  <si>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</si>
  <si>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</si>
  <si>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</si>
  <si>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</si>
  <si>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</si>
  <si>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</si>
  <si>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</si>
  <si>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</si>
  <si>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</si>
  <si>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</si>
  <si>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</si>
  <si>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</si>
  <si>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</si>
  <si>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</si>
  <si>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</si>
  <si>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</si>
  <si>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</si>
  <si>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</si>
  <si>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</si>
  <si>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</si>
  <si>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</si>
  <si>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</si>
  <si>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</si>
  <si>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</si>
  <si>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</si>
  <si>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</si>
  <si>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</si>
  <si>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</si>
  <si>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</si>
  <si>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</si>
  <si>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</si>
  <si>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</si>
  <si>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</si>
  <si>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</si>
  <si>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</si>
  <si>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</si>
  <si>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</si>
  <si>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</si>
  <si>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</si>
  <si>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</si>
  <si>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</si>
  <si>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</si>
  <si>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</si>
  <si>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</si>
  <si>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</si>
  <si>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</si>
  <si>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</si>
  <si>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</si>
  <si>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</si>
  <si>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</si>
  <si>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</si>
  <si>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</si>
  <si>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</si>
  <si>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</si>
  <si>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</si>
  <si>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</si>
  <si>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</si>
  <si>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</si>
  <si>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</si>
  <si>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</si>
  <si>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</si>
  <si>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</si>
  <si>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</si>
  <si>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</si>
  <si>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</si>
  <si>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</si>
  <si>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</si>
  <si>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</si>
  <si>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</si>
  <si>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</si>
  <si>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</si>
  <si>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</si>
  <si>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</si>
  <si>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</si>
  <si>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</si>
  <si>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</si>
  <si>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</si>
  <si>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</si>
  <si>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</si>
  <si>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</si>
  <si>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</si>
  <si>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</si>
  <si>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</si>
  <si>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</si>
  <si>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</si>
  <si>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</si>
  <si>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</si>
  <si>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</si>
  <si>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</si>
  <si>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</si>
  <si>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</si>
  <si>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</si>
  <si>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</si>
  <si>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</si>
  <si>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</si>
  <si>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</si>
  <si>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</si>
  <si>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</si>
  <si>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</si>
  <si>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</si>
  <si>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</si>
  <si>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</si>
  <si>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</si>
  <si>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</si>
  <si>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</si>
  <si>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</si>
  <si>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</si>
  <si>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</si>
  <si>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</si>
  <si>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</si>
  <si>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</si>
  <si>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</si>
  <si>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</si>
  <si>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</si>
  <si>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</si>
  <si>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</si>
  <si>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</si>
  <si>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</si>
  <si>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</si>
  <si>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</si>
  <si>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</si>
  <si>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</si>
  <si>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</si>
  <si>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</si>
  <si>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</si>
  <si>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</si>
  <si>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</si>
  <si>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</si>
  <si>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</si>
  <si>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</si>
  <si>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</si>
  <si>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</si>
  <si>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</si>
  <si>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</si>
  <si>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</si>
  <si>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</si>
  <si>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</si>
  <si>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</si>
  <si>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</si>
  <si>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</si>
  <si>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</si>
  <si>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</si>
  <si>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</si>
  <si>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</si>
  <si>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</si>
  <si>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</si>
  <si>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</si>
  <si>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</si>
  <si>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</si>
  <si>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</si>
  <si>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</si>
  <si>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</si>
  <si>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</si>
  <si>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</si>
  <si>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</si>
  <si>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</si>
  <si>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</si>
  <si>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</si>
  <si>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</si>
  <si>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</si>
  <si>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</si>
  <si>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</si>
  <si>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</si>
  <si>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</si>
  <si>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</si>
  <si>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</si>
  <si>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</si>
  <si>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</si>
  <si>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</si>
  <si>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</si>
  <si>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</si>
  <si>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</si>
  <si>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</si>
  <si>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</si>
  <si>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</si>
  <si>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</si>
  <si>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</si>
  <si>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</si>
  <si>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</si>
  <si>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</si>
  <si>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</si>
  <si>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</si>
  <si>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</si>
  <si>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</si>
  <si>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</si>
  <si>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</si>
  <si>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</si>
  <si>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</si>
  <si>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</si>
  <si>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</si>
  <si>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</si>
  <si>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</si>
  <si>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</si>
  <si>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</si>
  <si>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</si>
  <si>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</si>
  <si>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</si>
  <si>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</si>
  <si>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</si>
  <si>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</si>
  <si>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</si>
  <si>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</si>
  <si>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</si>
  <si>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</si>
  <si>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</si>
  <si>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</si>
  <si>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</si>
  <si>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</si>
  <si>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</si>
  <si>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</si>
  <si>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</si>
  <si>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</si>
  <si>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</si>
  <si>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</si>
  <si>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</si>
  <si>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</si>
  <si>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</si>
  <si>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</si>
  <si>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</si>
  <si>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</si>
  <si>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</si>
  <si>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</si>
  <si>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</si>
  <si>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</si>
  <si>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</si>
  <si>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</si>
  <si>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</si>
  <si>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</si>
  <si>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</si>
  <si>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</si>
  <si>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</si>
  <si>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</si>
  <si>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</si>
  <si>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</si>
  <si>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</si>
  <si>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</si>
  <si>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</si>
  <si>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</si>
  <si>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</si>
  <si>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</si>
  <si>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</si>
  <si>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</si>
  <si>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</si>
  <si>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</si>
  <si>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</si>
  <si>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</si>
  <si>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</si>
  <si>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</si>
  <si>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</si>
  <si>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</si>
  <si>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</si>
  <si>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</si>
  <si>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</si>
  <si>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</si>
  <si>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</si>
  <si>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</si>
  <si>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</si>
  <si>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</si>
  <si>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</si>
  <si>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</si>
  <si>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</si>
  <si>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</si>
  <si>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</si>
  <si>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</si>
  <si>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</si>
  <si>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</si>
  <si>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</si>
  <si>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</si>
  <si>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</si>
  <si>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</si>
  <si>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</si>
  <si>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</si>
  <si>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</si>
  <si>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</si>
  <si>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</si>
  <si>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</si>
  <si>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</si>
  <si>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</si>
  <si>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</si>
  <si>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</si>
  <si>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</si>
  <si>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</si>
  <si>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</si>
  <si>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</si>
  <si>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</si>
  <si>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</si>
  <si>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</si>
  <si>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</si>
  <si>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</si>
  <si>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</si>
  <si>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</si>
  <si>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</si>
  <si>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</si>
  <si>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</si>
  <si>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</si>
  <si>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</si>
  <si>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</si>
  <si>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</si>
  <si>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</si>
  <si>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</si>
  <si>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</si>
  <si>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</si>
  <si>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</si>
  <si>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</si>
  <si>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</si>
  <si>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</si>
  <si>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</si>
  <si>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</si>
  <si>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</si>
  <si>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</si>
  <si>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</si>
  <si>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</si>
  <si>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</si>
  <si>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</si>
  <si>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</si>
  <si>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</si>
  <si>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</si>
  <si>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</si>
  <si>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</si>
  <si>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</si>
  <si>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</si>
  <si>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</si>
  <si>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</si>
  <si>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</si>
  <si>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</si>
  <si>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</si>
  <si>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</si>
  <si>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</si>
  <si>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</si>
  <si>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</si>
  <si>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</si>
  <si>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</si>
  <si>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</si>
  <si>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</si>
  <si>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</si>
  <si>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</si>
  <si>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</si>
  <si>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</si>
  <si>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</si>
  <si>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</si>
  <si>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</si>
  <si>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</si>
  <si>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</si>
  <si>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</si>
  <si>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</si>
  <si>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</si>
  <si>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</si>
  <si>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</si>
  <si>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</si>
  <si>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</si>
  <si>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</si>
  <si>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</si>
  <si>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</si>
  <si>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</si>
  <si>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</si>
  <si>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</si>
  <si>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</si>
  <si>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</si>
  <si>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</si>
  <si>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</si>
  <si>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</si>
  <si>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</si>
  <si>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</si>
  <si>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</si>
  <si>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</si>
  <si>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</si>
  <si>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</si>
  <si>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</si>
  <si>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</si>
  <si>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</si>
  <si>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</si>
  <si>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</si>
  <si>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</si>
  <si>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</si>
  <si>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</si>
  <si>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</si>
  <si>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</si>
  <si>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</si>
  <si>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</si>
  <si>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</si>
  <si>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</si>
  <si>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</si>
  <si>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</si>
  <si>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</si>
  <si>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</si>
  <si>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</si>
  <si>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</si>
  <si>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</si>
  <si>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</si>
  <si>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</si>
  <si>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</si>
  <si>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</si>
  <si>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</si>
  <si>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</si>
  <si>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</si>
  <si>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</si>
  <si>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</si>
  <si>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</si>
  <si>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</si>
  <si>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</si>
  <si>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</si>
  <si>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</si>
  <si>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</si>
  <si>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</si>
  <si>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</si>
  <si>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</si>
  <si>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</si>
  <si>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</si>
  <si>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</si>
  <si>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</si>
  <si>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</si>
  <si>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</si>
  <si>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</si>
  <si>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</si>
  <si>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</si>
  <si>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</si>
  <si>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</si>
  <si>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</si>
  <si>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</si>
  <si>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</si>
  <si>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</si>
  <si>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</si>
  <si>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</si>
  <si>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</si>
  <si>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</si>
  <si>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</si>
  <si>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</si>
  <si>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</si>
  <si>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</si>
  <si>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</si>
  <si>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</si>
  <si>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</si>
  <si>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</si>
  <si>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</si>
  <si>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</si>
  <si>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</si>
  <si>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</si>
  <si>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</si>
  <si>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</si>
  <si>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</si>
  <si>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</si>
  <si>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</si>
  <si>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</si>
  <si>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</si>
  <si>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</si>
  <si>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</si>
  <si>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</si>
  <si>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</si>
  <si>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</si>
  <si>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</si>
  <si>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</si>
  <si>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</si>
  <si>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</si>
  <si>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</si>
  <si>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</si>
  <si>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</si>
  <si>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</si>
  <si>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</si>
  <si>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</si>
  <si>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</si>
  <si>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</si>
  <si>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</si>
  <si>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</si>
  <si>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</si>
  <si>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</si>
  <si>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</si>
  <si>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</si>
  <si>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</si>
  <si>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</si>
  <si>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</si>
  <si>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</si>
  <si>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</si>
  <si>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</si>
  <si>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</si>
  <si>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</si>
  <si>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</si>
  <si>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</si>
  <si>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</si>
  <si>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</si>
  <si>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</si>
  <si>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</si>
  <si>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</si>
  <si>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</si>
  <si>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</si>
  <si>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</si>
  <si>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</si>
  <si>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</si>
  <si>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</si>
  <si>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</si>
  <si>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</si>
  <si>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</si>
  <si>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</si>
  <si>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</si>
  <si>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</si>
  <si>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</si>
  <si>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</si>
  <si>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</si>
  <si>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</si>
  <si>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</si>
  <si>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</si>
  <si>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</si>
  <si>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</si>
  <si>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</si>
  <si>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</si>
  <si>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</si>
  <si>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</si>
  <si>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</si>
  <si>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</si>
  <si>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</si>
  <si>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</si>
  <si>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</si>
  <si>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</si>
  <si>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</si>
  <si>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</si>
  <si>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</si>
  <si>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</si>
  <si>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</si>
  <si>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</si>
  <si>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</si>
  <si>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</si>
  <si>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</si>
  <si>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</si>
  <si>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</si>
  <si>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</si>
  <si>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</si>
  <si>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</si>
  <si>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</si>
  <si>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</si>
  <si>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</si>
  <si>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</si>
  <si>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</si>
  <si>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</si>
  <si>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</si>
  <si>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</si>
  <si>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</si>
  <si>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</si>
  <si>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</si>
  <si>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</si>
  <si>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</si>
  <si>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</si>
  <si>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</si>
  <si>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</si>
  <si>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</si>
  <si>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</si>
  <si>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</si>
  <si>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</si>
  <si>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</si>
  <si>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</si>
  <si>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</si>
  <si>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</si>
  <si>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</si>
  <si>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</si>
  <si>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</si>
  <si>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</si>
  <si>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</si>
  <si>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</si>
  <si>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</si>
  <si>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</si>
  <si>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</si>
  <si>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</si>
  <si>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</si>
  <si>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</si>
  <si>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</si>
  <si>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</si>
  <si>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</si>
  <si>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</si>
  <si>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</si>
  <si>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</si>
  <si>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</si>
  <si>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</si>
  <si>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</si>
  <si>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</si>
  <si>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</si>
  <si>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</si>
  <si>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</si>
  <si>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</si>
  <si>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</si>
  <si>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</si>
  <si>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</si>
  <si>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</si>
  <si>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</si>
  <si>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</si>
  <si>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</si>
  <si>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</si>
  <si>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</si>
  <si>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</si>
  <si>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</si>
  <si>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</si>
  <si>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</si>
  <si>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</si>
  <si>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</si>
  <si>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</si>
  <si>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</si>
  <si>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</si>
  <si>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</si>
  <si>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</si>
  <si>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</si>
  <si>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</si>
  <si>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</si>
  <si>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</si>
  <si>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</si>
  <si>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</si>
  <si>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</si>
  <si>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</si>
  <si>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</si>
  <si>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</si>
  <si>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</si>
  <si>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</si>
  <si>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</si>
  <si>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</si>
  <si>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</si>
  <si>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</si>
  <si>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</si>
  <si>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</si>
  <si>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</si>
  <si>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</si>
  <si>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</si>
  <si>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</si>
  <si>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</si>
  <si>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</si>
  <si>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</si>
  <si>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</si>
  <si>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</si>
  <si>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</si>
  <si>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</si>
  <si>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</si>
  <si>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</si>
  <si>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</si>
  <si>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</si>
  <si>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</si>
  <si>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</si>
  <si>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</si>
  <si>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</si>
  <si>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</si>
  <si>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</si>
  <si>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</si>
  <si>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</si>
  <si>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</si>
  <si>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</si>
  <si>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</si>
  <si>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</si>
  <si>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</si>
  <si>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</si>
  <si>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</si>
  <si>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</si>
  <si>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</si>
  <si>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</si>
  <si>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</si>
  <si>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</si>
  <si>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</si>
  <si>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</si>
  <si>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</si>
  <si>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</si>
  <si>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</si>
  <si>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</si>
  <si>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</si>
  <si>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</si>
  <si>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</si>
  <si>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</si>
  <si>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</si>
  <si>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</si>
  <si>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</si>
  <si>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</si>
  <si>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</si>
  <si>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</si>
  <si>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</si>
  <si>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</si>
  <si>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</si>
  <si>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</si>
  <si>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</si>
  <si>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</si>
  <si>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</si>
  <si>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</si>
  <si>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</si>
  <si>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</si>
  <si>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</si>
  <si>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</si>
  <si>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</si>
  <si>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</si>
  <si>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</si>
  <si>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</si>
  <si>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</si>
  <si>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</si>
  <si>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</si>
  <si>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</si>
  <si>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</si>
  <si>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</si>
  <si>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</si>
  <si>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</si>
  <si>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</si>
  <si>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</si>
  <si>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</si>
  <si>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</si>
  <si>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</si>
  <si>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</si>
  <si>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</si>
  <si>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</si>
  <si>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</si>
  <si>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</si>
  <si>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</si>
  <si>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</si>
  <si>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</si>
  <si>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</si>
  <si>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</si>
  <si>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</si>
  <si>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</si>
  <si>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</si>
  <si>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</si>
  <si>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</si>
  <si>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</si>
  <si>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</si>
  <si>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</si>
  <si>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</si>
  <si>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</si>
  <si>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</si>
  <si>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</si>
  <si>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</si>
  <si>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</si>
  <si>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</si>
  <si>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</si>
  <si>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</si>
  <si>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</si>
  <si>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</si>
  <si>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</si>
  <si>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</si>
  <si>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</si>
  <si>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</si>
  <si>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</si>
  <si>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</si>
  <si>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</si>
  <si>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</si>
  <si>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</si>
  <si>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</si>
  <si>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</si>
  <si>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</si>
  <si>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</si>
  <si>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</si>
  <si>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</si>
  <si>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</si>
  <si>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</si>
  <si>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</si>
  <si>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</si>
  <si>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</si>
  <si>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</si>
  <si>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</si>
  <si>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</si>
  <si>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</si>
  <si>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</si>
  <si>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</si>
  <si>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</si>
  <si>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</si>
  <si>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</si>
  <si>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</si>
  <si>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</si>
  <si>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</si>
  <si>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</si>
  <si>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</si>
  <si>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</si>
  <si>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</si>
  <si>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</si>
  <si>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</si>
  <si>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</si>
  <si>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</si>
  <si>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</si>
  <si>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</si>
  <si>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</si>
  <si>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</si>
  <si>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</si>
  <si>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</si>
  <si>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</si>
  <si>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</si>
  <si>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</si>
  <si>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</si>
  <si>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</si>
  <si>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</si>
  <si>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</si>
  <si>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</si>
  <si>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</si>
  <si>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</si>
  <si>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</si>
  <si>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</si>
  <si>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</si>
  <si>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</si>
  <si>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</si>
  <si>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</si>
  <si>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</si>
  <si>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</si>
  <si>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</si>
  <si>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</si>
  <si>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</si>
  <si>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</si>
  <si>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</si>
  <si>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</si>
  <si>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</si>
  <si>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</si>
  <si>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</si>
  <si>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</si>
  <si>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</si>
  <si>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</si>
  <si>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</si>
  <si>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</si>
  <si>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</si>
  <si>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</si>
  <si>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</si>
  <si>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</si>
  <si>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</si>
  <si>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</si>
  <si>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</si>
  <si>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</si>
  <si>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</si>
  <si>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</si>
  <si>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</si>
  <si>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</si>
  <si>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</si>
  <si>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</si>
  <si>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</si>
  <si>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</si>
  <si>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</si>
  <si>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</si>
  <si>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</si>
  <si>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</si>
  <si>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</si>
  <si>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</si>
  <si>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</si>
  <si>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</si>
  <si>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</si>
  <si>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</si>
  <si>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</si>
  <si>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</si>
  <si>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</si>
  <si>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</si>
  <si>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</si>
  <si>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</si>
  <si>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</si>
  <si>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</si>
  <si>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</si>
  <si>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</si>
  <si>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</si>
  <si>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</si>
  <si>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</si>
  <si>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</si>
  <si>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</si>
  <si>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</si>
  <si>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</si>
  <si>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</si>
  <si>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</si>
  <si>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</si>
  <si>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</si>
  <si>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</si>
  <si>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</si>
  <si>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</si>
  <si>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</si>
  <si>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</si>
  <si>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</si>
  <si>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</si>
  <si>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</si>
  <si>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</si>
  <si>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</si>
  <si>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</si>
  <si>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</si>
  <si>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</si>
  <si>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</si>
  <si>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</si>
  <si>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</si>
  <si>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</si>
  <si>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</si>
  <si>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</si>
  <si>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</si>
  <si>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</si>
  <si>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</si>
  <si>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</si>
  <si>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</si>
  <si>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</si>
  <si>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</si>
  <si>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</si>
  <si>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</si>
  <si>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</si>
  <si>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</si>
  <si>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</si>
  <si>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</si>
  <si>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</si>
  <si>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</si>
  <si>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</si>
  <si>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</si>
  <si>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</si>
  <si>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</si>
  <si>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</si>
  <si>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</si>
  <si>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</si>
  <si>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</si>
  <si>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</si>
  <si>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</si>
  <si>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</si>
  <si>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</si>
  <si>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</si>
  <si>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</si>
  <si>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</si>
  <si>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</si>
  <si>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</si>
  <si>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</si>
  <si>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</si>
  <si>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</si>
  <si>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</si>
  <si>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</si>
  <si>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</si>
  <si>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</si>
  <si>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</si>
  <si>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</si>
  <si>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</si>
  <si>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</si>
  <si>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</si>
  <si>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</si>
  <si>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</si>
  <si>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</si>
  <si>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</si>
  <si>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</si>
  <si>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</si>
  <si>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</si>
  <si>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</si>
  <si>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</si>
  <si>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</si>
  <si>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</si>
  <si>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</si>
  <si>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</si>
  <si>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</si>
  <si>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</si>
  <si>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</si>
  <si>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</si>
  <si>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</si>
  <si>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</si>
  <si>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</si>
  <si>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</si>
  <si>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</si>
  <si>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</si>
  <si>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</si>
  <si>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</si>
  <si>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</si>
  <si>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</si>
  <si>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</si>
  <si>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</si>
  <si>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</si>
  <si>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</si>
  <si>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</si>
  <si>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</si>
  <si>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</si>
  <si>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</si>
  <si>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</si>
  <si>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</si>
  <si>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</si>
  <si>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</si>
  <si>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</si>
  <si>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</si>
  <si>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</si>
  <si>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</si>
  <si>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</si>
  <si>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</si>
  <si>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</si>
  <si>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</si>
  <si>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</si>
  <si>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</si>
  <si>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</si>
  <si>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</si>
  <si>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</si>
  <si>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</si>
  <si>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</si>
  <si>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</si>
  <si>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</si>
  <si>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</si>
  <si>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</si>
  <si>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</si>
  <si>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</si>
  <si>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</si>
  <si>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</si>
  <si>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</si>
  <si>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</si>
  <si>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</si>
  <si>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</si>
  <si>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</si>
  <si>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</si>
  <si>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</si>
  <si>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</si>
  <si>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</si>
  <si>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</si>
  <si>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</si>
  <si>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</si>
  <si>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</si>
  <si>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</si>
  <si>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</si>
  <si>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</si>
  <si>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</si>
  <si>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</si>
  <si>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</si>
  <si>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</si>
  <si>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</si>
  <si>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</si>
  <si>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</si>
  <si>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</si>
  <si>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</si>
  <si>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</si>
  <si>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</si>
  <si>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</si>
  <si>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</si>
  <si>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</si>
  <si>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</si>
  <si>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</si>
  <si>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</si>
  <si>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</si>
  <si>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</si>
  <si>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</si>
  <si>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</si>
  <si>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</si>
  <si>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</si>
  <si>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</si>
  <si>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</si>
  <si>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</si>
  <si>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</si>
  <si>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</si>
  <si>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</si>
  <si>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</si>
  <si>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</si>
  <si>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</si>
  <si>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</si>
  <si>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</si>
  <si>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</si>
  <si>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</si>
  <si>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</si>
  <si>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</si>
  <si>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</si>
  <si>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</si>
  <si>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</si>
  <si>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</si>
  <si>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</si>
  <si>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</si>
  <si>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</si>
  <si>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</si>
  <si>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</si>
  <si>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</si>
  <si>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</si>
  <si>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</si>
  <si>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</si>
  <si>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</si>
  <si>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</si>
  <si>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</si>
  <si>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</si>
  <si>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</si>
  <si>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</si>
  <si>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</si>
  <si>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</si>
  <si>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</si>
  <si>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</si>
  <si>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</si>
  <si>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</si>
  <si>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</si>
  <si>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</si>
  <si>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</si>
  <si>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</si>
  <si>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</si>
  <si>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</si>
  <si>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</si>
  <si>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</si>
  <si>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</si>
  <si>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</si>
  <si>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</si>
  <si>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</si>
  <si>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</si>
  <si>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</si>
  <si>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</si>
  <si>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</si>
  <si>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</si>
  <si>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</si>
  <si>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</si>
  <si>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</si>
  <si>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</si>
  <si>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</si>
  <si>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</si>
  <si>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</si>
  <si>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</si>
  <si>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</si>
  <si>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</si>
  <si>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</si>
  <si>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</si>
  <si>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</si>
  <si>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</si>
  <si>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</si>
  <si>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</si>
  <si>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</si>
  <si>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</si>
  <si>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</si>
  <si>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</si>
  <si>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</si>
  <si>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</si>
  <si>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</si>
  <si>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</si>
  <si>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</si>
  <si>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</si>
  <si>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</si>
  <si>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</si>
  <si>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</si>
  <si>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</si>
  <si>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</si>
  <si>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</si>
  <si>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</si>
  <si>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</si>
  <si>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</si>
  <si>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</si>
  <si>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</si>
  <si>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</si>
  <si>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</si>
  <si>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</si>
  <si>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</si>
  <si>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</si>
  <si>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</si>
  <si>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</si>
  <si>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</si>
  <si>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</si>
  <si>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</si>
  <si>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</si>
  <si>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</si>
  <si>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</si>
  <si>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</si>
  <si>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</si>
  <si>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</si>
  <si>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</si>
  <si>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</si>
  <si>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</si>
  <si>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</si>
  <si>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</si>
  <si>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</si>
  <si>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</si>
  <si>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</si>
  <si>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</si>
  <si>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</si>
  <si>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</si>
  <si>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</si>
  <si>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</si>
  <si>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</si>
  <si>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</si>
  <si>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</si>
  <si>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</si>
  <si>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</si>
  <si>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</si>
  <si>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</si>
  <si>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</si>
  <si>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</si>
  <si>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</si>
  <si>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</si>
  <si>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</si>
  <si>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</si>
  <si>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</si>
  <si>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</si>
  <si>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</si>
  <si>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</si>
  <si>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</si>
  <si>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</si>
  <si>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</si>
  <si>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</si>
  <si>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</si>
  <si>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</si>
  <si>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</si>
  <si>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</si>
  <si>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</si>
  <si>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</si>
  <si>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</si>
  <si>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</si>
  <si>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</si>
  <si>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</si>
  <si>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</si>
  <si>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</si>
  <si>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</si>
  <si>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</si>
  <si>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</si>
  <si>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</si>
  <si>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</si>
  <si>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</si>
  <si>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</si>
  <si>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</si>
  <si>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</si>
  <si>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</si>
  <si>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</si>
  <si>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</si>
  <si>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</si>
  <si>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</si>
  <si>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</si>
  <si>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</si>
  <si>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</si>
  <si>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</si>
  <si>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</si>
  <si>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</si>
  <si>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</si>
  <si>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</si>
  <si>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</si>
  <si>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</si>
  <si>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</si>
  <si>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</si>
  <si>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</si>
  <si>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</si>
  <si>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</si>
  <si>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</si>
  <si>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</si>
  <si>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</si>
  <si>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</si>
  <si>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</si>
  <si>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</si>
  <si>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</si>
  <si>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</si>
  <si>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</si>
  <si>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</si>
  <si>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</si>
  <si>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</si>
  <si>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</si>
  <si>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</si>
  <si>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</si>
  <si>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</si>
  <si>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</si>
  <si>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</si>
  <si>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</si>
  <si>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</si>
  <si>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</si>
  <si>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</si>
  <si>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</si>
  <si>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</si>
  <si>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</si>
  <si>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</si>
  <si>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</si>
  <si>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</si>
  <si>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</si>
  <si>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</si>
  <si>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</si>
  <si>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</si>
  <si>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</si>
  <si>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</si>
  <si>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</si>
  <si>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</si>
  <si>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</si>
  <si>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</si>
  <si>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</si>
  <si>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</si>
  <si>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</si>
  <si>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</si>
  <si>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</si>
  <si>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</si>
  <si>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</si>
  <si>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</si>
  <si>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</si>
  <si>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</si>
  <si>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</si>
  <si>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</si>
  <si>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</si>
  <si>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</si>
  <si>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</si>
  <si>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</si>
  <si>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</si>
  <si>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</si>
  <si>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</si>
  <si>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</si>
  <si>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</si>
  <si>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</si>
  <si>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</si>
  <si>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</si>
  <si>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</si>
  <si>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</si>
  <si>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</si>
  <si>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</si>
  <si>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</si>
  <si>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</si>
  <si>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</si>
  <si>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</si>
  <si>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</si>
  <si>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</si>
  <si>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</si>
  <si>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</si>
  <si>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</si>
  <si>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</si>
  <si>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</si>
  <si>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</si>
  <si>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</si>
  <si>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</si>
  <si>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</si>
  <si>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</si>
  <si>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</si>
  <si>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</si>
  <si>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</si>
  <si>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</si>
  <si>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</si>
  <si>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</si>
  <si>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</si>
  <si>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</si>
  <si>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</si>
  <si>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</si>
  <si>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</si>
  <si>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</si>
  <si>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</si>
  <si>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</si>
  <si>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</si>
  <si>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</si>
  <si>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</si>
  <si>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</si>
  <si>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</si>
  <si>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</si>
  <si>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</si>
  <si>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</si>
  <si>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</si>
  <si>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</si>
  <si>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</si>
  <si>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</si>
  <si>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</si>
  <si>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</si>
  <si>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</si>
  <si>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</si>
  <si>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</si>
  <si>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</si>
  <si>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</si>
  <si>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</si>
  <si>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</si>
  <si>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</si>
  <si>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</si>
  <si>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</si>
  <si>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</si>
  <si>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</si>
  <si>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</si>
  <si>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</si>
  <si>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</si>
  <si>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</si>
  <si>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</si>
  <si>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</si>
  <si>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</si>
  <si>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</si>
  <si>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</si>
  <si>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</si>
  <si>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</si>
  <si>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</si>
  <si>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</si>
  <si>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</si>
  <si>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</si>
  <si>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</si>
  <si>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</si>
  <si>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</si>
  <si>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</si>
  <si>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</si>
  <si>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</si>
  <si>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</si>
  <si>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</si>
  <si>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</si>
  <si>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</si>
  <si>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</si>
  <si>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</si>
  <si>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</si>
  <si>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</si>
  <si>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</si>
  <si>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</si>
  <si>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</si>
  <si>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</si>
  <si>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</si>
  <si>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</si>
  <si>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</si>
  <si>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</si>
  <si>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</si>
  <si>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</si>
  <si>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</si>
  <si>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</si>
  <si>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</si>
  <si>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</si>
  <si>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</si>
  <si>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</si>
  <si>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</si>
  <si>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</si>
  <si>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</si>
  <si>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</si>
  <si>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</si>
  <si>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</si>
  <si>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</si>
  <si>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</si>
  <si>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</si>
  <si>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</si>
  <si>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</si>
  <si>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</si>
  <si>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</si>
  <si>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</si>
  <si>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</si>
  <si>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</si>
  <si>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</si>
  <si>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</si>
  <si>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</si>
  <si>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</si>
  <si>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</si>
  <si>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</si>
  <si>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</si>
  <si>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</si>
  <si>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</si>
  <si>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</si>
  <si>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</si>
  <si>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</si>
  <si>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</si>
  <si>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</si>
  <si>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</si>
  <si>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</si>
  <si>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</si>
  <si>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</si>
  <si>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</si>
  <si>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</si>
  <si>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</si>
  <si>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</si>
  <si>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</si>
  <si>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</si>
  <si>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</si>
  <si>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</si>
  <si>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</si>
  <si>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</si>
  <si>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</si>
  <si>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</si>
  <si>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</si>
  <si>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</si>
  <si>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</si>
  <si>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</si>
  <si>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</si>
  <si>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</si>
  <si>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</si>
  <si>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</si>
  <si>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</si>
  <si>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</si>
  <si>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</si>
  <si>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</si>
  <si>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</si>
  <si>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</si>
  <si>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</si>
  <si>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</si>
  <si>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</si>
  <si>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</si>
  <si>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</si>
  <si>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</si>
  <si>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</si>
  <si>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</si>
  <si>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</si>
  <si>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</si>
  <si>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</si>
  <si>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</si>
  <si>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</si>
  <si>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</si>
  <si>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</si>
  <si>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</si>
  <si>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</si>
  <si>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</si>
  <si>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</si>
  <si>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</si>
  <si>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</si>
  <si>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</si>
  <si>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</si>
  <si>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</si>
  <si>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</si>
  <si>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</si>
  <si>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</si>
  <si>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</si>
  <si>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</si>
  <si>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</si>
  <si>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</si>
  <si>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</si>
  <si>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</si>
  <si>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</si>
  <si>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</si>
  <si>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</si>
  <si>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</si>
  <si>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</si>
  <si>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</si>
  <si>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</si>
  <si>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</si>
  <si>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</si>
  <si>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</si>
  <si>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</si>
  <si>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</si>
  <si>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</si>
  <si>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</si>
  <si>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</si>
  <si>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</si>
  <si>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</si>
  <si>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</si>
  <si>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</si>
  <si>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</si>
  <si>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</si>
  <si>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</si>
  <si>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</si>
  <si>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</si>
  <si>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</si>
  <si>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</si>
  <si>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</si>
  <si>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</si>
  <si>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</si>
  <si>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</si>
  <si>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</si>
  <si>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</si>
  <si>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</si>
  <si>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</si>
  <si>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</si>
  <si>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</si>
  <si>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</si>
  <si>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</si>
  <si>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</si>
  <si>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</si>
  <si>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</si>
  <si>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</si>
  <si>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</si>
  <si>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</si>
  <si>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</si>
  <si>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</si>
  <si>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</si>
  <si>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</si>
  <si>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</si>
  <si>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</si>
  <si>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</si>
  <si>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</si>
  <si>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</si>
  <si>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</si>
  <si>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</si>
  <si>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</si>
  <si>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</si>
  <si>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</si>
  <si>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</si>
  <si>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</si>
  <si>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</si>
  <si>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</si>
  <si>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</si>
  <si>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</si>
  <si>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</si>
  <si>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</si>
  <si>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</si>
  <si>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</si>
  <si>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</si>
  <si>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</si>
  <si>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</si>
  <si>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</si>
  <si>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</si>
  <si>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</si>
  <si>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</si>
  <si>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</si>
  <si>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</si>
  <si>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</si>
  <si>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</si>
  <si>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</si>
  <si>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</si>
  <si>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</si>
  <si>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</si>
  <si>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</si>
  <si>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</si>
  <si>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</si>
  <si>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</si>
  <si>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</si>
  <si>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</si>
  <si>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</si>
  <si>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</si>
  <si>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</si>
  <si>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</si>
  <si>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</si>
  <si>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</si>
  <si>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</si>
  <si>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</si>
  <si>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</si>
  <si>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</si>
  <si>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</si>
  <si>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</si>
  <si>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</si>
  <si>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</si>
  <si>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</si>
  <si>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</si>
  <si>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</si>
  <si>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</si>
  <si>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</si>
  <si>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</si>
  <si>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</si>
  <si>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</si>
  <si>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</si>
  <si>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</si>
  <si>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</si>
  <si>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</si>
  <si>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</si>
  <si>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</si>
  <si>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</si>
  <si>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</si>
  <si>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</si>
  <si>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</si>
  <si>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</si>
  <si>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</si>
  <si>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</si>
  <si>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</si>
  <si>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</si>
  <si>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</si>
  <si>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</si>
  <si>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</si>
  <si>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</si>
  <si>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</si>
  <si>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</si>
  <si>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</si>
  <si>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</si>
  <si>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</si>
  <si>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</si>
  <si>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</si>
  <si>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</si>
  <si>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</si>
  <si>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</si>
  <si>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</si>
  <si>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</si>
  <si>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</si>
  <si>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</si>
  <si>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</si>
  <si>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</si>
  <si>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</si>
  <si>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</si>
  <si>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</si>
  <si>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</si>
  <si>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</si>
  <si>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</si>
  <si>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</si>
  <si>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</si>
  <si>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</si>
  <si>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</si>
  <si>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</si>
  <si>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</si>
  <si>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</si>
  <si>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</si>
  <si>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</si>
  <si>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</si>
  <si>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</si>
  <si>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</si>
  <si>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</si>
  <si>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</si>
  <si>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</si>
  <si>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</si>
  <si>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</si>
  <si>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</si>
  <si>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</si>
  <si>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</si>
  <si>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</si>
  <si>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</si>
  <si>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</si>
  <si>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</si>
  <si>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</si>
  <si>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</si>
  <si>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</si>
  <si>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</si>
  <si>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</si>
  <si>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</si>
  <si>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</si>
  <si>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</si>
  <si>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</si>
  <si>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</si>
  <si>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</si>
  <si>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</si>
  <si>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</si>
  <si>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</si>
  <si>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</si>
  <si>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</si>
  <si>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</si>
  <si>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</si>
  <si>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</si>
  <si>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</si>
  <si>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</si>
  <si>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</si>
  <si>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</si>
  <si>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</si>
  <si>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</si>
  <si>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</si>
  <si>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</si>
  <si>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</si>
  <si>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</si>
  <si>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</si>
  <si>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</si>
  <si>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</si>
  <si>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</si>
  <si>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</si>
  <si>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</si>
  <si>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</si>
  <si>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</si>
  <si>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</si>
  <si>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</si>
  <si>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</si>
  <si>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</si>
  <si>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</si>
  <si>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</si>
  <si>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</si>
  <si>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</si>
  <si>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</si>
  <si>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</si>
  <si>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</si>
  <si>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</si>
  <si>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</si>
  <si>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</si>
  <si>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</si>
  <si>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</si>
  <si>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</si>
  <si>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</si>
  <si>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</si>
  <si>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</si>
  <si>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</si>
  <si>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</si>
  <si>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</si>
  <si>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</si>
  <si>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</si>
  <si>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</si>
  <si>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</si>
  <si>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</si>
  <si>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</si>
  <si>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</si>
  <si>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</si>
  <si>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</si>
  <si>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</si>
  <si>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</si>
  <si>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</si>
  <si>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</si>
  <si>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</si>
  <si>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</si>
  <si>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</si>
  <si>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</si>
  <si>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</si>
  <si>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</si>
  <si>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</si>
  <si>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</si>
  <si>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</si>
  <si>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</si>
  <si>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</si>
  <si>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</si>
  <si>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</si>
  <si>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</si>
  <si>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</si>
  <si>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</si>
  <si>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</si>
  <si>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</si>
  <si>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</si>
  <si>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</si>
  <si>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</si>
  <si>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</si>
  <si>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</si>
  <si>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</si>
  <si>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</si>
  <si>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</si>
  <si>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</si>
  <si>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</si>
  <si>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</si>
  <si>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</si>
  <si>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</si>
  <si>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</si>
  <si>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</si>
  <si>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</si>
  <si>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</si>
  <si>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</si>
  <si>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</si>
  <si>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</si>
  <si>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</si>
  <si>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</si>
  <si>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</si>
  <si>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</si>
  <si>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</si>
  <si>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</si>
  <si>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</si>
  <si>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</si>
  <si>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</si>
  <si>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</si>
  <si>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</si>
  <si>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</si>
  <si>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</si>
  <si>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</si>
  <si>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</si>
  <si>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</si>
  <si>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</si>
  <si>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</si>
  <si>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</si>
  <si>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</si>
  <si>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</si>
  <si>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</si>
  <si>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</si>
  <si>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</si>
  <si>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</si>
  <si>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</si>
  <si>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</si>
  <si>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</si>
  <si>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</si>
  <si>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</si>
  <si>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</si>
  <si>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</si>
  <si>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</si>
  <si>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</si>
  <si>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</si>
  <si>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</si>
  <si>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</si>
  <si>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</si>
  <si>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</si>
  <si>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</si>
  <si>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</si>
  <si>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</si>
  <si>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</si>
  <si>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</si>
  <si>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</si>
  <si>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</si>
  <si>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</si>
  <si>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</si>
  <si>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</si>
  <si>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</si>
  <si>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</si>
  <si>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</si>
  <si>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</si>
  <si>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</si>
  <si>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</si>
  <si>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</si>
  <si>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</si>
  <si>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</si>
  <si>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</si>
  <si>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</si>
  <si>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</si>
  <si>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</si>
  <si>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</si>
  <si>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</si>
  <si>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</si>
  <si>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</si>
  <si>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</si>
  <si>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</si>
  <si>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</si>
  <si>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</si>
  <si>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</si>
  <si>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</si>
  <si>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</si>
  <si>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</si>
  <si>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</si>
  <si>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</si>
  <si>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</si>
  <si>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</si>
  <si>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</si>
  <si>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</si>
  <si>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</si>
  <si>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</si>
  <si>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</si>
  <si>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</si>
  <si>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</si>
  <si>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</si>
  <si>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</si>
  <si>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</si>
  <si>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</si>
  <si>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</si>
  <si>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</si>
  <si>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</si>
  <si>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</si>
  <si>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</si>
  <si>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</si>
  <si>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</si>
  <si>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</si>
  <si>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</si>
  <si>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</si>
  <si>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</si>
  <si>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</si>
  <si>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</si>
  <si>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</si>
  <si>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</si>
  <si>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</si>
  <si>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</si>
  <si>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</si>
  <si>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</si>
  <si>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</si>
  <si>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</si>
  <si>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</si>
  <si>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</si>
  <si>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</si>
  <si>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</si>
  <si>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</si>
  <si>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</si>
  <si>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</si>
  <si>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</si>
  <si>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</si>
  <si>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</si>
  <si>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</si>
  <si>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</si>
  <si>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</si>
  <si>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</si>
  <si>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</si>
  <si>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</si>
  <si>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</si>
  <si>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</si>
  <si>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</si>
  <si>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</si>
  <si>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</si>
  <si>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</si>
  <si>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</si>
  <si>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</si>
  <si>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</si>
  <si>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</si>
  <si>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</si>
  <si>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</si>
  <si>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</si>
  <si>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</si>
  <si>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</si>
  <si>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</si>
  <si>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</si>
  <si>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</si>
  <si>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</si>
  <si>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</si>
  <si>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</si>
  <si>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</si>
  <si>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</si>
  <si>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</si>
  <si>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</si>
  <si>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</si>
  <si>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</si>
  <si>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</si>
  <si>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</si>
  <si>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</si>
  <si>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</si>
  <si>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</si>
  <si>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</si>
  <si>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</si>
  <si>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</si>
  <si>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</si>
  <si>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</si>
  <si>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</si>
  <si>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</si>
  <si>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</si>
  <si>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</si>
  <si>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</si>
  <si>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</si>
  <si>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</si>
  <si>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</si>
  <si>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</si>
  <si>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</si>
  <si>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</si>
  <si>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</si>
  <si>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</si>
  <si>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</si>
  <si>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</si>
  <si>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</si>
  <si>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</si>
  <si>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</si>
  <si>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</si>
  <si>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</si>
  <si>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</si>
  <si>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</si>
  <si>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</si>
  <si>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</si>
  <si>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</si>
  <si>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</si>
  <si>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</si>
  <si>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</si>
  <si>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</si>
  <si>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</si>
  <si>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</si>
  <si>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</si>
  <si>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</si>
  <si>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</si>
  <si>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</si>
  <si>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</si>
  <si>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</si>
  <si>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</si>
  <si>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</si>
  <si>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</si>
  <si>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</si>
  <si>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</si>
  <si>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</si>
  <si>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</si>
  <si>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</si>
  <si>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</si>
  <si>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</si>
  <si>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</si>
  <si>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</si>
  <si>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</si>
  <si>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</si>
  <si>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</si>
  <si>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</si>
  <si>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</si>
  <si>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</si>
  <si>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</si>
  <si>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</si>
  <si>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</si>
  <si>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</si>
  <si>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</si>
  <si>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</si>
  <si>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</si>
  <si>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</si>
  <si>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</si>
  <si>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</si>
  <si>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</si>
  <si>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</si>
  <si>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</si>
  <si>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</si>
  <si>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</si>
  <si>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</si>
  <si>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</si>
  <si>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</si>
  <si>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</si>
  <si>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</si>
  <si>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</si>
  <si>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</si>
  <si>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</si>
  <si>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</si>
  <si>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</si>
  <si>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</si>
  <si>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</si>
  <si>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</si>
  <si>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</si>
  <si>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</si>
  <si>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</si>
  <si>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</si>
  <si>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</si>
  <si>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</si>
  <si>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</si>
  <si>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</si>
  <si>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</si>
  <si>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</si>
  <si>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</si>
  <si>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</si>
  <si>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</si>
  <si>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</si>
  <si>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</si>
  <si>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</si>
  <si>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</si>
  <si>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</si>
  <si>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</si>
  <si>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</si>
  <si>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</si>
  <si>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</si>
  <si>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</si>
  <si>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</si>
  <si>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</si>
  <si>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</si>
  <si>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</si>
  <si>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</si>
  <si>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</si>
  <si>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</si>
  <si>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</si>
  <si>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</si>
  <si>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</si>
  <si>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</si>
  <si>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</si>
  <si>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</si>
  <si>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</si>
  <si>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</si>
  <si>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</si>
  <si>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</si>
  <si>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</si>
  <si>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</si>
  <si>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</si>
  <si>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</si>
  <si>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</si>
  <si>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</si>
  <si>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</si>
  <si>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</si>
  <si>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</si>
  <si>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</si>
  <si>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</si>
  <si>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</si>
  <si>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</si>
  <si>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</si>
  <si>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</si>
  <si>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</si>
  <si>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</si>
  <si>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</si>
  <si>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</si>
  <si>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</si>
  <si>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</si>
  <si>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</si>
  <si>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</si>
  <si>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</si>
  <si>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</si>
  <si>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</si>
  <si>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</si>
  <si>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</si>
  <si>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</si>
  <si>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</si>
  <si>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</si>
  <si>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</si>
  <si>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</si>
  <si>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</si>
  <si>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</si>
  <si>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</si>
  <si>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</si>
  <si>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</si>
  <si>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</si>
  <si>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</si>
  <si>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</si>
  <si>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</si>
  <si>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</si>
  <si>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</si>
  <si>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</si>
  <si>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</si>
  <si>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</si>
  <si>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</si>
  <si>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</si>
  <si>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</si>
  <si>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</si>
  <si>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</si>
  <si>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</si>
  <si>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</si>
  <si>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</si>
  <si>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</si>
  <si>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</si>
  <si>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</si>
  <si>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</si>
  <si>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</si>
  <si>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</si>
  <si>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</si>
  <si>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</si>
  <si>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</si>
  <si>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</si>
  <si>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</si>
  <si>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</si>
  <si>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</si>
  <si>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</si>
  <si>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</si>
  <si>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</si>
  <si>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</si>
  <si>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</si>
  <si>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</si>
  <si>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</si>
  <si>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</si>
  <si>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</si>
  <si>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</si>
  <si>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</si>
  <si>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</si>
  <si>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</si>
  <si>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</si>
  <si>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</si>
  <si>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</si>
  <si>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</si>
  <si>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</si>
  <si>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</si>
  <si>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</si>
  <si>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</si>
  <si>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</si>
  <si>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</si>
  <si>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</si>
  <si>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</si>
  <si>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</si>
  <si>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</si>
  <si>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</si>
  <si>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</si>
  <si>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</si>
  <si>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</si>
  <si>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</si>
  <si>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</si>
  <si>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</si>
  <si>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</si>
  <si>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</si>
  <si>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</si>
  <si>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</si>
  <si>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</si>
  <si>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</si>
  <si>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</si>
  <si>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</si>
  <si>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</si>
  <si>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</si>
  <si>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</si>
  <si>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</si>
  <si>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</si>
  <si>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</si>
  <si>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</si>
  <si>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</si>
  <si>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</si>
  <si>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</si>
  <si>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</si>
  <si>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</si>
  <si>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</si>
  <si>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</si>
  <si>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</si>
  <si>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</si>
  <si>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</si>
  <si>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</si>
  <si>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</si>
  <si>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</si>
  <si>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</si>
  <si>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</si>
  <si>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</si>
  <si>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</si>
  <si>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</si>
  <si>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</si>
  <si>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</si>
  <si>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</si>
  <si>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</si>
  <si>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</si>
  <si>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</si>
  <si>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</si>
  <si>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</si>
  <si>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</si>
  <si>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</si>
  <si>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</si>
  <si>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</si>
  <si>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</si>
  <si>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</si>
  <si>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</si>
  <si>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</si>
  <si>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</si>
  <si>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</si>
  <si>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</si>
  <si>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</si>
  <si>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</si>
  <si>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</si>
  <si>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</si>
  <si>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</si>
  <si>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</si>
  <si>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</si>
  <si>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</si>
  <si>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</si>
  <si>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</si>
  <si>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</si>
  <si>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</si>
  <si>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</si>
  <si>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</si>
  <si>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</si>
  <si>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</si>
  <si>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</si>
  <si>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</si>
  <si>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</si>
  <si>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</si>
  <si>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</si>
  <si>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</si>
  <si>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</si>
  <si>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</si>
  <si>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</si>
  <si>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</si>
  <si>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</si>
  <si>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</si>
  <si>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</si>
  <si>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</si>
  <si>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</si>
  <si>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</si>
  <si>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</si>
  <si>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</si>
  <si>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</si>
  <si>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</si>
  <si>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</si>
  <si>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</si>
  <si>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</si>
  <si>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</si>
  <si>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</si>
  <si>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</si>
  <si>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</si>
  <si>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</si>
  <si>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</si>
  <si>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</si>
  <si>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</si>
  <si>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</si>
  <si>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</si>
  <si>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</si>
  <si>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</si>
  <si>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</si>
  <si>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</si>
  <si>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</si>
  <si>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</si>
  <si>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</si>
  <si>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</si>
  <si>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</si>
  <si>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</si>
  <si>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</si>
  <si>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</si>
  <si>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</si>
  <si>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</si>
  <si>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</si>
  <si>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</si>
  <si>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</si>
  <si>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</si>
  <si>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</si>
  <si>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</si>
  <si>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</si>
  <si>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</si>
  <si>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</si>
  <si>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</si>
  <si>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</si>
  <si>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</si>
  <si>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</si>
  <si>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</si>
  <si>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</si>
  <si>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</si>
  <si>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</si>
  <si>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</si>
  <si>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</si>
  <si>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</si>
  <si>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</si>
  <si>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</si>
  <si>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</si>
  <si>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</si>
  <si>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</si>
  <si>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</si>
  <si>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</si>
  <si>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</si>
  <si>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</si>
  <si>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</si>
  <si>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</si>
  <si>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</si>
  <si>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</si>
  <si>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</si>
  <si>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</si>
  <si>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</si>
  <si>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</si>
  <si>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</si>
  <si>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</si>
  <si>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</si>
  <si>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</si>
  <si>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</si>
  <si>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</si>
  <si>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</si>
  <si>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</si>
  <si>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</si>
  <si>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</si>
  <si>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</si>
  <si>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</si>
  <si>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</si>
  <si>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</si>
  <si>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</si>
  <si>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</si>
  <si>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</si>
  <si>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</si>
  <si>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</si>
  <si>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</si>
  <si>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</si>
  <si>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</si>
  <si>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</si>
  <si>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</si>
  <si>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</si>
  <si>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</si>
  <si>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</si>
  <si>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</si>
  <si>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</si>
  <si>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</si>
  <si>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</si>
  <si>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</si>
  <si>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</si>
  <si>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</si>
  <si>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</si>
  <si>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</si>
  <si>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</si>
  <si>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</si>
  <si>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</si>
  <si>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</si>
  <si>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</si>
  <si>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</si>
  <si>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</si>
  <si>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</si>
  <si>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</si>
  <si>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</si>
  <si>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</si>
  <si>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</si>
  <si>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</si>
  <si>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</si>
  <si>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</si>
  <si>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</si>
  <si>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</si>
  <si>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</si>
  <si>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</si>
  <si>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</si>
  <si>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</si>
  <si>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</si>
  <si>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</si>
  <si>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</si>
  <si>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</si>
  <si>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</si>
  <si>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</si>
  <si>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</si>
  <si>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</si>
  <si>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</si>
  <si>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</si>
  <si>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</si>
  <si>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</si>
  <si>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</si>
  <si>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</si>
  <si>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</si>
  <si>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</si>
  <si>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</si>
  <si>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</si>
  <si>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</si>
  <si>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</si>
  <si>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</si>
  <si>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</si>
  <si>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</si>
  <si>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</si>
  <si>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</si>
  <si>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</si>
  <si>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</si>
  <si>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</si>
  <si>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</si>
  <si>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</si>
  <si>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</si>
  <si>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</si>
  <si>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</si>
  <si>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</si>
  <si>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</si>
  <si>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</si>
  <si>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</si>
  <si>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</si>
  <si>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</si>
  <si>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</si>
  <si>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</si>
  <si>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</si>
  <si>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</si>
  <si>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</si>
  <si>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</si>
  <si>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</si>
  <si>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</si>
  <si>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</si>
  <si>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</si>
  <si>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</si>
  <si>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</si>
  <si>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</si>
  <si>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</si>
  <si>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</si>
  <si>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</si>
  <si>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</si>
  <si>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</si>
  <si>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</si>
  <si>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</si>
  <si>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</si>
  <si>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</si>
  <si>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</si>
  <si>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</si>
  <si>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</si>
  <si>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</si>
  <si>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</si>
  <si>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</si>
  <si>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</si>
  <si>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</si>
  <si>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</si>
  <si>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</si>
  <si>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</si>
  <si>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</si>
  <si>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</si>
  <si>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</si>
  <si>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</si>
  <si>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</si>
  <si>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</si>
  <si>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</si>
  <si>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</si>
  <si>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</si>
  <si>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</si>
  <si>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</si>
  <si>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</si>
  <si>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</si>
  <si>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</si>
  <si>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</si>
  <si>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</si>
  <si>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</si>
  <si>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</si>
  <si>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</si>
  <si>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</si>
  <si>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</si>
  <si>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</si>
  <si>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</si>
  <si>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</si>
  <si>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</si>
  <si>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</si>
  <si>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</si>
  <si>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</si>
  <si>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</si>
  <si>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</si>
  <si>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</si>
  <si>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</si>
  <si>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</si>
  <si>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</si>
  <si>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</si>
  <si>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</si>
  <si>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</si>
  <si>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</si>
  <si>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</si>
  <si>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</si>
  <si>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</si>
  <si>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</si>
  <si>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</si>
  <si>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</si>
  <si>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</si>
  <si>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</si>
  <si>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</si>
  <si>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</si>
  <si>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</si>
  <si>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</si>
  <si>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</si>
  <si>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</si>
  <si>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</si>
  <si>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</si>
  <si>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</si>
  <si>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</si>
  <si>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</si>
  <si>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</si>
  <si>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</si>
  <si>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</si>
  <si>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</si>
  <si>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</si>
  <si>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</si>
  <si>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</si>
  <si>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</si>
  <si>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</si>
  <si>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</si>
  <si>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</si>
  <si>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</si>
  <si>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</si>
  <si>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</si>
  <si>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</si>
  <si>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</si>
  <si>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</si>
  <si>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</si>
  <si>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</si>
  <si>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</si>
  <si>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</si>
  <si>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</si>
  <si>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</si>
  <si>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</si>
  <si>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</si>
  <si>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</si>
  <si>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</si>
  <si>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</si>
  <si>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</si>
  <si>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</si>
  <si>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</si>
  <si>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</si>
  <si>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</si>
  <si>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</si>
  <si>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</si>
  <si>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</si>
  <si>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</si>
  <si>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</si>
  <si>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</si>
  <si>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</si>
  <si>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</si>
  <si>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</si>
  <si>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</si>
  <si>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</si>
  <si>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</si>
  <si>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</si>
  <si>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</si>
  <si>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</si>
  <si>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</si>
  <si>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</si>
  <si>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</si>
  <si>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</si>
  <si>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</si>
  <si>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</si>
  <si>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</si>
  <si>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</si>
  <si>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</si>
  <si>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</si>
  <si>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</si>
  <si>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</si>
  <si>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</si>
  <si>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</si>
  <si>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</si>
  <si>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</si>
  <si>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</si>
  <si>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</si>
  <si>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</si>
  <si>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</si>
  <si>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</si>
  <si>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</si>
  <si>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</si>
  <si>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</si>
  <si>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</si>
  <si>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</si>
  <si>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</si>
  <si>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</si>
  <si>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</si>
  <si>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</si>
  <si>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</si>
  <si>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</si>
  <si>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</si>
  <si>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</si>
  <si>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</si>
  <si>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</si>
  <si>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</si>
  <si>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</si>
  <si>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</si>
  <si>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</si>
  <si>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</si>
  <si>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</si>
  <si>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</si>
  <si>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</si>
  <si>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</si>
  <si>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</si>
  <si>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</si>
  <si>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</si>
  <si>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</si>
  <si>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</si>
  <si>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</si>
  <si>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</si>
  <si>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</si>
  <si>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</si>
  <si>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</si>
  <si>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</si>
  <si>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</si>
  <si>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</si>
  <si>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</si>
  <si>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</si>
  <si>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</si>
  <si>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</si>
  <si>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</si>
  <si>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</si>
  <si>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</si>
  <si>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</si>
  <si>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</si>
  <si>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</si>
  <si>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</si>
  <si>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</si>
  <si>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</si>
  <si>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</si>
  <si>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</si>
  <si>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</si>
  <si>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</si>
  <si>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</si>
  <si>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</si>
  <si>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</si>
  <si>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</si>
  <si>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</si>
  <si>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</si>
  <si>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</si>
  <si>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</si>
  <si>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</si>
  <si>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</si>
  <si>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</si>
  <si>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</si>
  <si>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</si>
  <si>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</si>
  <si>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</si>
  <si>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</si>
  <si>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</si>
  <si>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</si>
  <si>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</si>
  <si>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</si>
  <si>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</si>
  <si>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</si>
  <si>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</si>
  <si>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</si>
  <si>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</si>
  <si>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</si>
  <si>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</si>
  <si>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</si>
  <si>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</si>
  <si>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</si>
  <si>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</si>
  <si>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</si>
  <si>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</si>
  <si>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</si>
  <si>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</si>
  <si>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</si>
  <si>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</si>
  <si>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</si>
  <si>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</si>
  <si>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</si>
  <si>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</si>
  <si>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</si>
  <si>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</si>
  <si>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</si>
  <si>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</si>
  <si>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</si>
  <si>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</si>
  <si>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</si>
  <si>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</si>
  <si>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</si>
  <si>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</si>
  <si>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</si>
  <si>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</si>
  <si>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</si>
  <si>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</si>
  <si>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</si>
  <si>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</si>
  <si>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</si>
  <si>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</si>
  <si>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</si>
  <si>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</si>
  <si>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</si>
  <si>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</si>
  <si>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</si>
  <si>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</si>
  <si>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</si>
  <si>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</si>
  <si>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</si>
  <si>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</si>
  <si>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</si>
  <si>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</si>
  <si>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</si>
  <si>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</si>
  <si>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</si>
  <si>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</si>
  <si>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</si>
  <si>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</si>
  <si>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</si>
  <si>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</si>
  <si>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</si>
  <si>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</si>
  <si>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</si>
  <si>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</si>
  <si>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</si>
  <si>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</si>
  <si>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</si>
  <si>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</si>
  <si>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</si>
  <si>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</si>
  <si>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</si>
  <si>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</si>
  <si>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</si>
  <si>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</si>
  <si>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</si>
  <si>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</si>
  <si>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</si>
  <si>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</si>
  <si>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</si>
  <si>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</si>
  <si>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</si>
  <si>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</si>
  <si>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</si>
  <si>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</si>
  <si>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</si>
  <si>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</si>
  <si>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</si>
  <si>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</si>
  <si>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</si>
  <si>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</si>
  <si>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</si>
  <si>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</si>
  <si>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</si>
  <si>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</si>
  <si>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</si>
  <si>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</si>
  <si>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</si>
  <si>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</si>
  <si>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</si>
  <si>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</si>
  <si>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</si>
  <si>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</si>
  <si>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</si>
  <si>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</si>
  <si>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</si>
  <si>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</si>
  <si>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</si>
  <si>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</si>
  <si>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</si>
  <si>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</si>
  <si>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</si>
  <si>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</si>
  <si>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</si>
  <si>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</si>
  <si>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</si>
  <si>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</si>
  <si>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</si>
  <si>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</si>
  <si>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</si>
  <si>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</si>
  <si>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</si>
  <si>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</si>
  <si>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</si>
  <si>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</si>
  <si>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</si>
  <si>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</si>
  <si>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</si>
  <si>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</si>
  <si>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</si>
  <si>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</si>
  <si>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</si>
  <si>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</si>
  <si>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</si>
  <si>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</si>
  <si>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</si>
  <si>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</si>
  <si>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</si>
  <si>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</si>
  <si>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</si>
  <si>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</si>
  <si>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</si>
  <si>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</si>
  <si>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</si>
  <si>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</si>
  <si>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</si>
  <si>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</si>
  <si>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</si>
  <si>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</si>
  <si>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</si>
  <si>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</si>
  <si>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</si>
  <si>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</si>
  <si>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</si>
  <si>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</si>
  <si>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</si>
  <si>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</si>
  <si>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</si>
  <si>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</si>
  <si>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</si>
  <si>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</si>
  <si>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</si>
  <si>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</si>
  <si>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</si>
  <si>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</si>
  <si>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</si>
  <si>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</si>
  <si>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</si>
  <si>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</si>
  <si>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</si>
  <si>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</si>
  <si>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</si>
  <si>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</si>
  <si>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</si>
  <si>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</si>
  <si>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</si>
  <si>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</si>
  <si>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</si>
  <si>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</si>
  <si>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</si>
  <si>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</si>
  <si>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</si>
  <si>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</si>
  <si>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</si>
  <si>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</si>
  <si>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</si>
  <si>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</si>
  <si>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</si>
  <si>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</si>
  <si>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</si>
  <si>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</si>
  <si>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</si>
  <si>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</si>
  <si>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</si>
  <si>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</si>
  <si>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</si>
  <si>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</si>
  <si>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</si>
  <si>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</si>
  <si>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</si>
  <si>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</si>
  <si>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</si>
  <si>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</si>
  <si>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</si>
  <si>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</si>
  <si>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</si>
  <si>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</si>
  <si>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</si>
  <si>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</si>
  <si>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</si>
  <si>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</si>
  <si>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</si>
  <si>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</si>
  <si>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</si>
  <si>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</si>
  <si>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</si>
  <si>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</si>
  <si>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</si>
  <si>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</si>
  <si>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</si>
  <si>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</si>
  <si>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</si>
  <si>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</si>
  <si>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</si>
  <si>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</si>
  <si>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</si>
  <si>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</si>
  <si>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</si>
  <si>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</si>
  <si>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</si>
  <si>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</si>
  <si>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</si>
  <si>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</si>
  <si>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</si>
  <si>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</si>
  <si>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</si>
  <si>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</si>
  <si>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</si>
  <si>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</si>
  <si>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</si>
  <si>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</si>
  <si>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</si>
  <si>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</si>
  <si>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</si>
  <si>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</si>
  <si>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</si>
  <si>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</si>
  <si>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</si>
  <si>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</si>
  <si>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</si>
  <si>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</si>
  <si>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</si>
  <si>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</si>
  <si>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</si>
  <si>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</si>
  <si>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</si>
  <si>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</si>
  <si>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</si>
  <si>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</si>
  <si>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</si>
  <si>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</si>
  <si>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</si>
  <si>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</si>
  <si>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</si>
  <si>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</si>
  <si>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</si>
  <si>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</si>
  <si>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</si>
  <si>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</si>
  <si>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</si>
  <si>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</si>
  <si>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</si>
  <si>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</si>
  <si>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</si>
  <si>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</si>
  <si>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</si>
  <si>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</si>
  <si>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</si>
  <si>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</si>
  <si>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</si>
  <si>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</si>
  <si>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</si>
  <si>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</si>
  <si>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</si>
  <si>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</si>
  <si>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</si>
  <si>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</si>
  <si>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</si>
  <si>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</si>
  <si>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</si>
  <si>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</si>
  <si>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</si>
  <si>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</si>
  <si>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</si>
  <si>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</si>
  <si>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</si>
  <si>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</si>
  <si>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</si>
  <si>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</si>
  <si>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</si>
  <si>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</si>
  <si>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</si>
  <si>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</si>
  <si>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</si>
  <si>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</si>
  <si>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</si>
  <si>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</si>
  <si>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</si>
  <si>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</si>
  <si>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</si>
  <si>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</si>
  <si>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</si>
  <si>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</si>
  <si>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</si>
  <si>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</si>
  <si>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</si>
  <si>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</si>
  <si>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</si>
  <si>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</si>
  <si>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</si>
  <si>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</si>
  <si>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</si>
  <si>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</si>
  <si>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</si>
  <si>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</si>
  <si>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</si>
  <si>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</si>
  <si>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</si>
  <si>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</si>
  <si>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</si>
  <si>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</si>
  <si>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</si>
  <si>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</si>
  <si>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</si>
  <si>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</si>
  <si>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</si>
  <si>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</si>
  <si>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</si>
  <si>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</si>
  <si>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</si>
  <si>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</si>
  <si>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</si>
  <si>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</si>
  <si>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</si>
  <si>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</si>
  <si>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</si>
  <si>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</si>
  <si>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</si>
  <si>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</si>
  <si>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</si>
  <si>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</si>
  <si>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</si>
  <si>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</si>
  <si>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</si>
  <si>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</si>
  <si>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</si>
  <si>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</si>
  <si>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</si>
  <si>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</si>
  <si>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</si>
  <si>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</si>
  <si>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</si>
  <si>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</si>
  <si>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</si>
  <si>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</si>
  <si>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</si>
  <si>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</si>
  <si>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</si>
  <si>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</si>
  <si>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</si>
  <si>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</si>
  <si>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</si>
  <si>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</si>
  <si>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</si>
  <si>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</si>
  <si>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</si>
  <si>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</si>
  <si>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</si>
  <si>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</si>
  <si>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</si>
  <si>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</si>
  <si>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</si>
  <si>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</si>
  <si>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</si>
  <si>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</si>
  <si>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</si>
  <si>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</si>
  <si>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</si>
  <si>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</si>
  <si>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</si>
  <si>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</si>
  <si>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</si>
  <si>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</si>
  <si>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</si>
  <si>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</si>
  <si>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</si>
  <si>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</si>
  <si>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</si>
  <si>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</si>
  <si>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</si>
  <si>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</si>
  <si>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</si>
  <si>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</si>
  <si>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</si>
  <si>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</si>
  <si>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</si>
  <si>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</si>
  <si>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</si>
  <si>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</si>
  <si>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</si>
  <si>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</si>
  <si>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</si>
  <si>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</si>
  <si>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</si>
  <si>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</si>
  <si>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</si>
  <si>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</si>
  <si>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</si>
  <si>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</si>
  <si>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</si>
  <si>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</si>
  <si>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</si>
  <si>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</si>
  <si>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</si>
  <si>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</si>
  <si>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</si>
  <si>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</si>
  <si>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</si>
  <si>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</si>
  <si>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</si>
  <si>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</si>
  <si>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</si>
  <si>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</si>
  <si>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</si>
  <si>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</si>
  <si>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</si>
  <si>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</si>
  <si>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</si>
  <si>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</si>
  <si>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</si>
  <si>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</si>
  <si>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</si>
  <si>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</si>
  <si>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</si>
  <si>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</si>
  <si>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</si>
  <si>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</si>
  <si>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</si>
  <si>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</si>
  <si>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</si>
  <si>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</si>
  <si>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</si>
  <si>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</si>
  <si>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</si>
  <si>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</si>
  <si>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</si>
  <si>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</si>
  <si>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</si>
  <si>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</si>
  <si>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</si>
  <si>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</si>
  <si>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</si>
  <si>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</si>
  <si>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</si>
  <si>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</si>
  <si>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</si>
  <si>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</si>
  <si>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</si>
  <si>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</si>
  <si>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</si>
  <si>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</si>
  <si>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</si>
  <si>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</si>
  <si>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</si>
  <si>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</si>
  <si>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</si>
  <si>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</si>
  <si>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</si>
  <si>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</si>
  <si>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</si>
  <si>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</si>
  <si>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</si>
  <si>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</si>
  <si>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</si>
  <si>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</si>
  <si>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</si>
  <si>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</si>
  <si>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</si>
  <si>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</si>
  <si>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</si>
  <si>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</si>
  <si>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</si>
  <si>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</si>
  <si>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</si>
  <si>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</si>
  <si>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</si>
  <si>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</si>
  <si>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</si>
  <si>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</si>
  <si>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</si>
  <si>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</si>
  <si>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</si>
  <si>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</si>
  <si>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</si>
  <si>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</si>
  <si>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</si>
  <si>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</si>
  <si>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</si>
  <si>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</si>
  <si>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</si>
  <si>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</si>
  <si>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</si>
  <si>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</si>
  <si>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</si>
  <si>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</si>
  <si>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</si>
  <si>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</si>
  <si>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</si>
  <si>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</si>
  <si>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</si>
  <si>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</si>
  <si>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</si>
  <si>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</si>
  <si>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</si>
  <si>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</si>
  <si>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</si>
  <si>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</si>
  <si>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</si>
  <si>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</si>
  <si>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</si>
  <si>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</si>
  <si>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</si>
  <si>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</si>
  <si>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</si>
  <si>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</si>
  <si>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</si>
  <si>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</si>
  <si>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</si>
  <si>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</si>
  <si>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</si>
  <si>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</si>
  <si>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</si>
  <si>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</si>
  <si>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</si>
  <si>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</si>
  <si>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</si>
  <si>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</si>
  <si>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</si>
  <si>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</si>
  <si>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</si>
  <si>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</si>
  <si>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</si>
  <si>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</si>
  <si>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</si>
  <si>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</si>
  <si>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</si>
  <si>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</si>
  <si>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</si>
  <si>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</si>
  <si>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</si>
  <si>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</si>
  <si>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</si>
  <si>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</si>
  <si>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</si>
  <si>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</si>
  <si>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</si>
  <si>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</si>
  <si>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</si>
  <si>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</si>
  <si>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</si>
  <si>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</si>
  <si>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</si>
  <si>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</si>
  <si>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</si>
  <si>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</si>
  <si>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</si>
  <si>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</si>
  <si>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</si>
  <si>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</si>
  <si>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</si>
  <si>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</si>
  <si>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</si>
  <si>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</si>
  <si>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</si>
  <si>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</si>
  <si>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</si>
  <si>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</si>
  <si>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</si>
  <si>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</si>
  <si>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</si>
  <si>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</si>
  <si>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</si>
  <si>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</si>
  <si>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</si>
  <si>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</si>
  <si>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</si>
  <si>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</si>
  <si>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</si>
  <si>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</si>
  <si>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</si>
  <si>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</si>
  <si>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</si>
  <si>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</si>
  <si>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</si>
  <si>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</si>
  <si>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</si>
  <si>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</si>
  <si>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</si>
  <si>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</si>
  <si>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</si>
  <si>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</si>
  <si>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</si>
  <si>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</si>
  <si>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</si>
  <si>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</si>
  <si>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</si>
  <si>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</si>
  <si>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</si>
  <si>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</si>
  <si>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</si>
  <si>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</si>
  <si>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</si>
  <si>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</si>
  <si>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</si>
  <si>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</si>
  <si>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</si>
  <si>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</si>
  <si>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</si>
  <si>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</si>
  <si>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</si>
  <si>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</si>
  <si>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</si>
  <si>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</si>
  <si>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</si>
  <si>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</si>
  <si>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</si>
  <si>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</si>
  <si>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</si>
  <si>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</si>
  <si>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</si>
  <si>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</si>
  <si>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</si>
  <si>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</si>
  <si>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</si>
  <si>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</si>
  <si>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</si>
  <si>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</si>
  <si>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</si>
  <si>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</si>
  <si>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</si>
  <si>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</si>
  <si>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</si>
  <si>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</si>
  <si>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</si>
  <si>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</si>
  <si>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</si>
  <si>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</si>
  <si>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</si>
  <si>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</si>
  <si>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</si>
  <si>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</si>
  <si>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</si>
  <si>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</si>
  <si>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</si>
  <si>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</si>
  <si>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</si>
  <si>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</si>
  <si>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</si>
  <si>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</si>
  <si>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</si>
  <si>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</si>
  <si>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</si>
  <si>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</si>
  <si>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</si>
  <si>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</si>
  <si>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</si>
  <si>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</si>
  <si>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</si>
  <si>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</si>
  <si>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</si>
  <si>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</si>
  <si>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</si>
  <si>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</si>
  <si>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</si>
  <si>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</si>
  <si>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</si>
  <si>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</si>
  <si>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</si>
  <si>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</si>
  <si>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</si>
  <si>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</si>
  <si>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</si>
  <si>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</si>
  <si>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</si>
  <si>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</si>
  <si>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</si>
  <si>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</si>
  <si>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</si>
  <si>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</si>
  <si>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</si>
  <si>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</si>
  <si>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</si>
  <si>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</si>
  <si>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</si>
  <si>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</si>
  <si>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</si>
  <si>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</si>
  <si>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</si>
  <si>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</si>
  <si>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</si>
  <si>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</si>
  <si>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</si>
  <si>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</si>
  <si>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</si>
  <si>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</si>
  <si>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</si>
  <si>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</si>
  <si>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</si>
  <si>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</si>
  <si>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</si>
  <si>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</si>
  <si>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</si>
  <si>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</si>
  <si>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</si>
  <si>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</si>
  <si>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</si>
  <si>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</si>
  <si>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</si>
  <si>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</si>
  <si>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</si>
  <si>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</si>
  <si>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</si>
  <si>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</si>
  <si>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</si>
  <si>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</si>
  <si>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</si>
  <si>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</si>
  <si>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</si>
  <si>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</si>
  <si>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</si>
  <si>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</si>
  <si>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</si>
  <si>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</si>
  <si>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</si>
  <si>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</si>
  <si>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</si>
  <si>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</si>
  <si>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</si>
  <si>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</si>
  <si>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</si>
  <si>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</si>
  <si>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</si>
  <si>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</si>
  <si>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</si>
  <si>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</si>
  <si>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</si>
  <si>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</si>
  <si>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</si>
  <si>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</si>
  <si>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</si>
  <si>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</si>
  <si>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</si>
  <si>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</si>
  <si>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</si>
  <si>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</si>
  <si>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</si>
  <si>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</si>
  <si>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</si>
  <si>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</si>
  <si>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</si>
  <si>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</si>
  <si>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</si>
  <si>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</si>
  <si>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</si>
  <si>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</si>
  <si>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</si>
  <si>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</si>
  <si>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</si>
  <si>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</si>
  <si>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</si>
  <si>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</si>
  <si>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</si>
  <si>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</si>
  <si>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</si>
  <si>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</si>
  <si>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</si>
  <si>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</si>
  <si>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</si>
  <si>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</si>
  <si>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</si>
  <si>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</si>
  <si>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</si>
  <si>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</si>
  <si>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</si>
  <si>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</si>
  <si>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</si>
  <si>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</si>
  <si>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</si>
  <si>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</si>
  <si>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</si>
  <si>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</si>
  <si>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</si>
  <si>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</si>
  <si>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</si>
  <si>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</si>
  <si>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</si>
  <si>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</si>
  <si>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</si>
  <si>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</si>
  <si>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</si>
  <si>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</si>
  <si>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</si>
  <si>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</si>
  <si>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</si>
  <si>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</si>
  <si>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</si>
  <si>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</si>
  <si>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</si>
  <si>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</si>
  <si>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</si>
  <si>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</si>
  <si>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</si>
  <si>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</si>
  <si>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</si>
  <si>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</si>
  <si>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</si>
  <si>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</si>
  <si>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</si>
  <si>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</si>
  <si>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</si>
  <si>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</si>
  <si>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</si>
  <si>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</si>
  <si>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</si>
  <si>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</si>
  <si>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</si>
  <si>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</si>
  <si>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</si>
  <si>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</si>
  <si>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</si>
  <si>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</si>
  <si>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</si>
  <si>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</si>
  <si>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</si>
  <si>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</si>
  <si>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</si>
  <si>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</si>
  <si>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</si>
  <si>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</si>
  <si>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</si>
  <si>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</si>
  <si>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</si>
  <si>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</si>
  <si>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</si>
  <si>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</si>
  <si>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</si>
  <si>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</si>
  <si>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</si>
  <si>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</si>
  <si>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</si>
  <si>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</si>
  <si>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</si>
  <si>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</si>
  <si>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</si>
  <si>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</si>
  <si>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</si>
  <si>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</si>
  <si>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</si>
  <si>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</si>
  <si>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</si>
  <si>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</si>
  <si>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</si>
  <si>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</si>
  <si>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</si>
  <si>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</si>
  <si>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</si>
  <si>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</si>
  <si>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</si>
  <si>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</si>
  <si>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</si>
  <si>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</si>
  <si>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</si>
  <si>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</si>
  <si>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</si>
  <si>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</si>
  <si>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</si>
  <si>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</si>
  <si>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</si>
  <si>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</si>
  <si>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</si>
  <si>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</si>
  <si>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</si>
  <si>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</si>
  <si>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</si>
  <si>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</si>
  <si>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</si>
  <si>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</si>
  <si>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</si>
  <si>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</si>
  <si>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</si>
  <si>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</si>
  <si>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</si>
  <si>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</si>
  <si>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</si>
  <si>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</si>
  <si>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</si>
  <si>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</si>
  <si>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</si>
  <si>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</si>
  <si>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</si>
  <si>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</si>
  <si>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</si>
  <si>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</si>
  <si>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</si>
  <si>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</si>
  <si>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</si>
  <si>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</si>
  <si>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</si>
  <si>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</si>
  <si>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</si>
  <si>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</si>
  <si>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</si>
  <si>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</si>
  <si>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</si>
  <si>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</si>
  <si>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</si>
  <si>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</si>
  <si>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</si>
  <si>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</si>
  <si>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</si>
  <si>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</si>
  <si>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</si>
  <si>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</si>
  <si>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</si>
  <si>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</si>
  <si>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</si>
  <si>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</si>
  <si>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</si>
  <si>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</si>
  <si>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</si>
  <si>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</si>
  <si>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</si>
  <si>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</si>
  <si>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</si>
  <si>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</si>
  <si>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</si>
  <si>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</si>
  <si>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</si>
  <si>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</si>
  <si>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</si>
  <si>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</si>
  <si>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</si>
  <si>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</si>
  <si>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</si>
  <si>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</si>
  <si>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</si>
  <si>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</si>
  <si>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</si>
  <si>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</si>
  <si>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</si>
  <si>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</si>
  <si>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</si>
  <si>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</si>
  <si>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</si>
  <si>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</si>
  <si>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</si>
  <si>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</si>
  <si>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</si>
  <si>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</si>
  <si>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</si>
  <si>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</si>
  <si>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</si>
  <si>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</si>
  <si>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</si>
  <si>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</si>
  <si>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</si>
  <si>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</si>
  <si>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</si>
  <si>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</si>
  <si>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</si>
  <si>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</si>
  <si>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</si>
  <si>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</si>
  <si>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</si>
  <si>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</si>
  <si>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</si>
  <si>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</si>
  <si>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</si>
  <si>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</si>
  <si>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</si>
  <si>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</si>
  <si>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</si>
  <si>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</si>
  <si>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</si>
  <si>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</si>
  <si>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</si>
  <si>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</si>
  <si>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</si>
  <si>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</si>
  <si>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</si>
  <si>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</si>
  <si>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</si>
  <si>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</si>
  <si>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</si>
  <si>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</si>
  <si>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</si>
  <si>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</si>
  <si>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</si>
  <si>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</si>
  <si>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</si>
  <si>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</si>
  <si>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</si>
  <si>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</si>
  <si>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</si>
  <si>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</si>
  <si>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</si>
  <si>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</si>
  <si>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</si>
  <si>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</si>
  <si>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</si>
  <si>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</si>
  <si>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</si>
  <si>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</si>
  <si>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</si>
  <si>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</si>
  <si>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</si>
  <si>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</si>
  <si>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</si>
  <si>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</si>
  <si>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</si>
  <si>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</si>
  <si>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</si>
  <si>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</si>
  <si>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</si>
  <si>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</si>
  <si>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</si>
  <si>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</si>
  <si>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</si>
  <si>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</si>
  <si>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</si>
  <si>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</si>
  <si>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</si>
  <si>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</si>
  <si>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</si>
  <si>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</si>
  <si>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</si>
  <si>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</si>
  <si>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</si>
  <si>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</si>
  <si>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</si>
  <si>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</si>
  <si>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</si>
  <si>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</si>
  <si>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</si>
  <si>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</si>
  <si>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</si>
  <si>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</si>
  <si>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</si>
  <si>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</si>
  <si>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</si>
  <si>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</si>
  <si>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</si>
  <si>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</si>
  <si>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</si>
  <si>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</si>
  <si>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</si>
  <si>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</si>
  <si>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</si>
  <si>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</si>
  <si>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</si>
  <si>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</si>
  <si>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</si>
  <si>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</si>
  <si>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</si>
  <si>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</si>
  <si>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</si>
  <si>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</si>
  <si>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</si>
  <si>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</si>
  <si>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</si>
  <si>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</si>
  <si>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</si>
  <si>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</si>
  <si>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</si>
  <si>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</si>
  <si>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</si>
  <si>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</si>
  <si>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</si>
  <si>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</si>
  <si>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</si>
  <si>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</si>
  <si>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</si>
  <si>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</si>
  <si>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</si>
  <si>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</si>
  <si>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</si>
  <si>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</si>
  <si>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</si>
  <si>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</si>
  <si>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</si>
  <si>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</si>
  <si>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</si>
  <si>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</si>
  <si>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</si>
  <si>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</si>
  <si>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</si>
  <si>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</si>
  <si>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</si>
  <si>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</si>
  <si>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</si>
  <si>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</si>
  <si>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</si>
  <si>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</si>
  <si>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</si>
  <si>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</si>
  <si>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</si>
  <si>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</si>
  <si>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</si>
  <si>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</si>
  <si>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</si>
  <si>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</si>
  <si>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</si>
  <si>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</si>
  <si>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</si>
  <si>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</si>
  <si>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</si>
  <si>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</si>
  <si>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</si>
  <si>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</si>
  <si>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</si>
  <si>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</si>
  <si>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</si>
  <si>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</si>
  <si>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</si>
  <si>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</si>
  <si>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</si>
  <si>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</si>
  <si>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</si>
  <si>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</si>
  <si>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</si>
  <si>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</si>
  <si>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</si>
  <si>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</si>
  <si>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</si>
  <si>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</si>
  <si>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</si>
  <si>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</si>
  <si>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</si>
  <si>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</si>
  <si>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</si>
  <si>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</si>
  <si>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</si>
  <si>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</si>
  <si>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</si>
  <si>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</si>
  <si>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</si>
  <si>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</si>
  <si>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</si>
  <si>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</si>
  <si>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</si>
  <si>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</si>
  <si>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</si>
  <si>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</si>
  <si>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</si>
  <si>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</si>
  <si>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</si>
  <si>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</si>
  <si>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</si>
  <si>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</si>
  <si>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</si>
  <si>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</si>
  <si>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</si>
  <si>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</si>
  <si>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</si>
  <si>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</si>
  <si>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</si>
  <si>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</si>
  <si>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</si>
  <si>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</si>
  <si>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</si>
  <si>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</si>
  <si>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</si>
  <si>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</si>
  <si>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</si>
  <si>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</si>
  <si>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</si>
  <si>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</si>
  <si>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</si>
  <si>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</si>
  <si>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</si>
  <si>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</si>
  <si>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</si>
  <si>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</si>
  <si>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</si>
  <si>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</si>
  <si>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</si>
  <si>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</si>
  <si>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</si>
  <si>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</si>
  <si>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</si>
  <si>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</si>
  <si>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</si>
  <si>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</si>
  <si>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</si>
  <si>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</si>
  <si>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</si>
  <si>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</si>
  <si>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</si>
  <si>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</si>
  <si>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</si>
  <si>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</si>
  <si>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</si>
  <si>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</si>
  <si>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</si>
  <si>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</si>
  <si>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</si>
  <si>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</si>
  <si>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</si>
  <si>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</si>
  <si>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</si>
  <si>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</si>
  <si>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</si>
  <si>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</si>
  <si>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</si>
  <si>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</si>
  <si>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</si>
  <si>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</si>
  <si>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</si>
  <si>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</si>
  <si>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</si>
  <si>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</si>
  <si>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</si>
  <si>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</si>
  <si>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</si>
  <si>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</si>
  <si>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</si>
  <si>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</si>
  <si>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</si>
  <si>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</si>
  <si>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</si>
  <si>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</si>
  <si>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</si>
  <si>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</si>
  <si>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</si>
  <si>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</si>
  <si>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</si>
  <si>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</si>
  <si>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</si>
  <si>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</si>
  <si>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</si>
  <si>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</si>
  <si>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</si>
  <si>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</si>
  <si>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</si>
  <si>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</si>
  <si>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</si>
  <si>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</si>
  <si>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</si>
  <si>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</si>
  <si>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</si>
  <si>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</si>
  <si>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</si>
  <si>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</si>
  <si>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</si>
  <si>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</si>
  <si>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</si>
  <si>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</si>
  <si>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</si>
  <si>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</si>
  <si>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</si>
  <si>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</si>
  <si>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</si>
  <si>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</si>
  <si>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</si>
  <si>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</si>
  <si>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</si>
  <si>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</si>
  <si>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</si>
  <si>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</si>
  <si>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</si>
  <si>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</si>
  <si>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</si>
  <si>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</si>
  <si>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</si>
  <si>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</si>
  <si>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</si>
  <si>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</si>
  <si>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</si>
  <si>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</si>
  <si>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</si>
  <si>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</si>
  <si>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</si>
  <si>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</si>
  <si>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</si>
  <si>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</si>
  <si>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</si>
  <si>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</si>
  <si>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</si>
  <si>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</si>
  <si>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</si>
  <si>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</si>
  <si>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</si>
  <si>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</si>
  <si>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</si>
  <si>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</si>
  <si>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</si>
  <si>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</si>
  <si>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</si>
  <si>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</si>
  <si>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</si>
  <si>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</si>
  <si>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</si>
  <si>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</si>
  <si>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</si>
  <si>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</si>
  <si>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</si>
  <si>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</si>
  <si>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</si>
  <si>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</si>
  <si>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</si>
  <si>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</si>
  <si>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</si>
  <si>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</si>
  <si>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</si>
  <si>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</si>
  <si>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</si>
  <si>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</si>
  <si>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</si>
  <si>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</si>
  <si>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</si>
  <si>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</si>
  <si>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</si>
  <si>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</si>
  <si>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</si>
  <si>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</si>
  <si>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</si>
  <si>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</si>
  <si>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</si>
  <si>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</si>
  <si>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</si>
  <si>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</si>
  <si>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</si>
  <si>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</si>
  <si>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</si>
  <si>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</si>
  <si>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</si>
  <si>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</si>
  <si>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</si>
  <si>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</si>
  <si>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</si>
  <si>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</si>
  <si>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</si>
  <si>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</si>
  <si>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</si>
  <si>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</si>
  <si>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</si>
  <si>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</si>
  <si>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</si>
  <si>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</si>
  <si>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</si>
  <si>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</si>
  <si>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</si>
  <si>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</si>
  <si>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</si>
  <si>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</si>
  <si>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</si>
  <si>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</si>
  <si>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</si>
  <si>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</si>
  <si>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</si>
  <si>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</si>
  <si>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</si>
  <si>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</si>
  <si>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</si>
  <si>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</si>
  <si>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</si>
  <si>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</si>
  <si>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</si>
  <si>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</si>
  <si>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</si>
  <si>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</si>
  <si>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</si>
  <si>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</si>
  <si>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</si>
  <si>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</si>
  <si>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</si>
  <si>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</si>
  <si>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</si>
  <si>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</si>
  <si>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</si>
  <si>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</si>
  <si>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</si>
  <si>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</si>
  <si>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</si>
  <si>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</si>
  <si>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</si>
  <si>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</si>
  <si>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</si>
  <si>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</si>
  <si>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</si>
  <si>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</si>
  <si>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</si>
  <si>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</si>
  <si>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</si>
  <si>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</si>
  <si>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</si>
  <si>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</si>
  <si>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</si>
  <si>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</si>
  <si>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</si>
  <si>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</si>
  <si>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</si>
  <si>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</si>
  <si>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</si>
  <si>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</si>
  <si>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</si>
  <si>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</si>
  <si>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</si>
  <si>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</si>
  <si>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</si>
  <si>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</si>
  <si>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</si>
  <si>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</si>
  <si>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</si>
  <si>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</si>
  <si>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</si>
  <si>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</si>
  <si>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</si>
  <si>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</si>
  <si>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</si>
  <si>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</si>
  <si>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</si>
  <si>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</si>
  <si>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</si>
  <si>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</si>
  <si>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</si>
  <si>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</si>
  <si>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</si>
  <si>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</si>
  <si>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</si>
  <si>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</si>
  <si>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</si>
  <si>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</si>
  <si>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</si>
  <si>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</si>
  <si>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</si>
  <si>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</si>
  <si>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</si>
  <si>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</si>
  <si>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</si>
  <si>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</si>
  <si>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</si>
  <si>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</si>
  <si>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</si>
  <si>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</si>
  <si>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</si>
  <si>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</si>
  <si>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</si>
  <si>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</si>
  <si>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</si>
  <si>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</si>
  <si>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</si>
  <si>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</si>
  <si>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</si>
  <si>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</si>
  <si>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</si>
  <si>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</si>
  <si>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</si>
  <si>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</si>
  <si>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</si>
  <si>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</si>
  <si>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</si>
  <si>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</si>
  <si>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</si>
  <si>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</si>
  <si>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</si>
  <si>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</si>
  <si>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</si>
  <si>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</si>
  <si>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</si>
  <si>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</si>
  <si>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</si>
  <si>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</si>
  <si>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</si>
  <si>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</si>
  <si>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</si>
  <si>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</si>
  <si>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</si>
  <si>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</si>
  <si>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</si>
  <si>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</si>
  <si>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</si>
  <si>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</si>
  <si>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</si>
  <si>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</si>
  <si>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</si>
  <si>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</si>
  <si>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</si>
  <si>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</si>
  <si>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</si>
  <si>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</si>
  <si>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</si>
  <si>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</si>
  <si>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</si>
  <si>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</si>
  <si>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</si>
  <si>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</si>
  <si>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</si>
  <si>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</si>
  <si>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</si>
  <si>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</si>
  <si>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</si>
  <si>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</si>
  <si>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</si>
  <si>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</si>
  <si>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</si>
  <si>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</si>
  <si>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</si>
  <si>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</si>
  <si>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</si>
  <si>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</si>
  <si>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</si>
  <si>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</si>
  <si>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</si>
  <si>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</si>
  <si>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</si>
  <si>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</si>
  <si>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</si>
  <si>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</si>
  <si>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</si>
  <si>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</si>
  <si>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</si>
  <si>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</si>
  <si>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</si>
  <si>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</si>
  <si>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</si>
  <si>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</si>
  <si>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</si>
  <si>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</si>
  <si>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</si>
  <si>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</si>
  <si>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</si>
  <si>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</si>
  <si>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</si>
  <si>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</si>
  <si>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</si>
  <si>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</si>
  <si>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</si>
  <si>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</si>
  <si>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</si>
  <si>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</si>
  <si>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</si>
  <si>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</si>
  <si>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</si>
  <si>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</si>
  <si>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</si>
  <si>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</si>
  <si>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</si>
  <si>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</si>
  <si>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</si>
  <si>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</si>
  <si>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</si>
  <si>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</si>
  <si>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</si>
  <si>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</si>
  <si>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</si>
  <si>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</si>
  <si>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</si>
  <si>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</si>
  <si>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</si>
  <si>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</si>
  <si>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</si>
  <si>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</si>
  <si>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</si>
  <si>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</si>
  <si>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</si>
  <si>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</si>
  <si>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</si>
  <si>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</si>
  <si>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</si>
  <si>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</si>
  <si>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</si>
  <si>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</si>
  <si>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</si>
  <si>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</si>
  <si>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</si>
  <si>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</si>
  <si>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</si>
  <si>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</si>
  <si>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</si>
  <si>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</si>
  <si>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</si>
  <si>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</si>
  <si>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</si>
  <si>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</si>
  <si>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</si>
  <si>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</si>
  <si>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</si>
  <si>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</si>
  <si>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</si>
  <si>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</si>
  <si>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</si>
  <si>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</si>
  <si>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</si>
  <si>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</si>
  <si>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</si>
  <si>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</si>
  <si>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</si>
  <si>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</si>
  <si>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</si>
  <si>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</si>
  <si>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</si>
  <si>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</si>
  <si>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</si>
  <si>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</si>
  <si>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</si>
  <si>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</si>
  <si>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</si>
  <si>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</si>
  <si>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</si>
  <si>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</si>
  <si>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</si>
  <si>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</si>
  <si>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</si>
  <si>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</si>
  <si>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</si>
  <si>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</si>
  <si>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</si>
  <si>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</si>
  <si>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</si>
  <si>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</si>
  <si>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</si>
  <si>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</si>
  <si>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</si>
  <si>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</si>
  <si>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</si>
  <si>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</si>
  <si>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</si>
  <si>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</si>
  <si>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</si>
  <si>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</si>
  <si>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</si>
  <si>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</si>
  <si>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</si>
  <si>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</si>
  <si>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</si>
  <si>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</si>
  <si>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</si>
  <si>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</si>
  <si>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</si>
  <si>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</si>
  <si>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</si>
  <si>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</si>
  <si>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</si>
  <si>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</si>
  <si>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</si>
  <si>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</si>
  <si>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</si>
  <si>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</si>
  <si>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</si>
  <si>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</si>
  <si>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</si>
  <si>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</si>
  <si>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</si>
  <si>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</si>
  <si>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</si>
  <si>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</si>
  <si>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</si>
  <si>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</si>
  <si>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</si>
  <si>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</si>
  <si>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</si>
  <si>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</si>
  <si>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</si>
  <si>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</si>
  <si>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</si>
  <si>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</si>
  <si>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</si>
  <si>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</si>
  <si>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</si>
  <si>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</si>
  <si>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</si>
  <si>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</si>
  <si>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</si>
  <si>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</si>
  <si>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</si>
  <si>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</si>
  <si>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</si>
  <si>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</si>
  <si>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</si>
  <si>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</si>
  <si>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</si>
  <si>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</si>
  <si>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</si>
  <si>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</si>
  <si>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</si>
  <si>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</si>
  <si>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</si>
  <si>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</si>
  <si>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</si>
  <si>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</si>
  <si>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</si>
  <si>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</si>
  <si>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</si>
  <si>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</si>
  <si>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</si>
  <si>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</si>
  <si>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</si>
  <si>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</si>
  <si>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</si>
  <si>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</si>
  <si>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</si>
  <si>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</si>
  <si>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</si>
  <si>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</si>
  <si>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</si>
  <si>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</si>
  <si>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</si>
  <si>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</si>
  <si>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</si>
  <si>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</si>
  <si>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</si>
  <si>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</si>
  <si>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</si>
  <si>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</si>
  <si>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</si>
  <si>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</si>
  <si>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</si>
  <si>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</si>
  <si>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</si>
  <si>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</si>
  <si>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</si>
  <si>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</si>
  <si>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</si>
  <si>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</si>
  <si>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</si>
  <si>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</si>
  <si>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</si>
  <si>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</si>
  <si>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</si>
  <si>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</si>
  <si>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</si>
  <si>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</si>
  <si>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</si>
  <si>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</si>
  <si>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</si>
  <si>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</si>
  <si>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</si>
  <si>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</si>
  <si>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</si>
  <si>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</si>
  <si>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</si>
  <si>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</si>
  <si>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</si>
  <si>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</si>
  <si>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</si>
  <si>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</si>
  <si>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</si>
  <si>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</si>
  <si>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</si>
  <si>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</si>
  <si>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</si>
  <si>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</si>
  <si>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</si>
  <si>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</si>
  <si>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</si>
  <si>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</si>
  <si>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</si>
  <si>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</si>
  <si>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</si>
  <si>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</si>
  <si>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</si>
  <si>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</si>
  <si>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</si>
  <si>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</si>
  <si>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</si>
  <si>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</si>
  <si>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</si>
  <si>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</si>
  <si>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</si>
  <si>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</si>
  <si>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</si>
  <si>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</si>
  <si>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</si>
  <si>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</si>
  <si>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</si>
  <si>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</si>
  <si>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</si>
  <si>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</si>
  <si>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</si>
  <si>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</si>
  <si>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</si>
  <si>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</si>
  <si>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</si>
  <si>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</si>
  <si>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</si>
  <si>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</si>
  <si>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</si>
  <si>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</si>
  <si>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</si>
  <si>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</si>
  <si>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</si>
  <si>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</si>
  <si>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</si>
  <si>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</si>
  <si>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</si>
  <si>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</si>
  <si>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</si>
  <si>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</si>
  <si>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</si>
  <si>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</si>
  <si>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</si>
  <si>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</si>
  <si>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</si>
  <si>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</si>
  <si>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</si>
  <si>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</si>
  <si>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</si>
  <si>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</si>
  <si>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</si>
  <si>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</si>
  <si>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</si>
  <si>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</si>
  <si>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</si>
  <si>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</si>
  <si>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</si>
  <si>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</si>
  <si>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</si>
  <si>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</si>
  <si>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</si>
  <si>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</si>
  <si>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</si>
  <si>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</si>
  <si>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</si>
  <si>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</si>
  <si>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</si>
  <si>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</si>
  <si>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</si>
  <si>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</si>
  <si>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</si>
  <si>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</si>
  <si>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</si>
  <si>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</si>
  <si>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</si>
  <si>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</si>
  <si>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</si>
  <si>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</si>
  <si>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</si>
  <si>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</si>
  <si>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</si>
  <si>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</si>
  <si>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</si>
  <si>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</si>
  <si>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</si>
  <si>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</si>
  <si>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</si>
  <si>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</si>
  <si>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</si>
  <si>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</si>
  <si>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</si>
  <si>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</si>
  <si>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</si>
  <si>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</si>
  <si>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</si>
  <si>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</si>
  <si>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</si>
  <si>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</si>
  <si>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</si>
  <si>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</si>
  <si>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</si>
  <si>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</si>
  <si>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</si>
  <si>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</si>
  <si>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</si>
  <si>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</si>
  <si>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</si>
  <si>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</si>
  <si>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</si>
  <si>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</si>
  <si>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</si>
  <si>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</si>
  <si>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</si>
  <si>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</si>
  <si>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</si>
  <si>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</si>
  <si>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</si>
  <si>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</si>
  <si>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</si>
  <si>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</si>
  <si>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</si>
  <si>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</si>
  <si>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</si>
  <si>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</si>
  <si>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</si>
  <si>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</si>
  <si>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</si>
  <si>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</si>
  <si>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</si>
  <si>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</si>
  <si>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</si>
  <si>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</si>
  <si>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</si>
  <si>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</si>
  <si>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</si>
  <si>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</si>
  <si>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</si>
  <si>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</si>
  <si>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</si>
  <si>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</si>
  <si>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</si>
  <si>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</si>
  <si>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</si>
  <si>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</si>
  <si>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</si>
  <si>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</si>
  <si>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</si>
  <si>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</si>
  <si>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</si>
  <si>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</si>
  <si>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</si>
  <si>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</si>
  <si>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</si>
  <si>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</si>
  <si>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</si>
  <si>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</si>
  <si>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</si>
  <si>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</si>
  <si>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</si>
  <si>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</si>
  <si>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</si>
  <si>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</si>
  <si>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</si>
  <si>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</si>
  <si>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</si>
  <si>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</si>
  <si>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</si>
  <si>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</si>
  <si>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</si>
  <si>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</si>
  <si>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</si>
  <si>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</si>
  <si>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</si>
  <si>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</si>
  <si>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</si>
  <si>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</si>
  <si>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</si>
  <si>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</si>
  <si>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</si>
  <si>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</si>
  <si>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</si>
  <si>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</si>
  <si>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</si>
  <si>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</si>
  <si>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</si>
  <si>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</si>
  <si>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</si>
  <si>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</si>
  <si>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</si>
  <si>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</si>
  <si>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</si>
  <si>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</si>
  <si>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</si>
  <si>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</si>
  <si>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</si>
  <si>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</si>
  <si>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</si>
  <si>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</si>
  <si>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</si>
  <si>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</si>
  <si>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</si>
  <si>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</si>
  <si>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</si>
  <si>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</si>
  <si>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</si>
  <si>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</si>
  <si>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</si>
  <si>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</si>
  <si>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</si>
  <si>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</si>
  <si>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</si>
  <si>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</si>
  <si>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</si>
  <si>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</si>
  <si>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</si>
  <si>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</si>
  <si>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</si>
  <si>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</si>
  <si>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</si>
  <si>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</si>
  <si>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</si>
  <si>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</si>
  <si>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</si>
  <si>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</si>
  <si>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</si>
  <si>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</si>
  <si>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</si>
  <si>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</si>
  <si>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</si>
  <si>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</si>
  <si>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</si>
  <si>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</si>
  <si>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</si>
  <si>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</si>
  <si>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</si>
  <si>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</si>
  <si>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</si>
  <si>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</si>
  <si>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</si>
  <si>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</si>
  <si>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</si>
  <si>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</si>
  <si>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</si>
  <si>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</si>
  <si>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</si>
  <si>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</si>
  <si>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</si>
  <si>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</si>
  <si>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</si>
  <si>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</si>
  <si>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</si>
  <si>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</si>
  <si>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</si>
  <si>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</si>
  <si>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</si>
  <si>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</si>
  <si>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</si>
  <si>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</si>
  <si>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</si>
  <si>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</si>
  <si>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</si>
  <si>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</si>
  <si>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</si>
  <si>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</si>
  <si>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</si>
  <si>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</si>
  <si>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</si>
  <si>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</si>
  <si>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</si>
  <si>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</si>
  <si>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</si>
  <si>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</si>
  <si>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</si>
  <si>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</si>
  <si>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</si>
  <si>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</si>
  <si>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</si>
  <si>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</si>
  <si>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</si>
  <si>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</si>
  <si>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</si>
  <si>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</si>
  <si>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</si>
  <si>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</si>
  <si>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</si>
  <si>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</si>
  <si>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</si>
  <si>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</si>
  <si>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</si>
  <si>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</si>
  <si>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</si>
  <si>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</si>
  <si>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</si>
  <si>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</si>
  <si>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</si>
  <si>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</si>
  <si>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</si>
  <si>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</si>
  <si>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</si>
  <si>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</si>
  <si>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</si>
  <si>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</si>
  <si>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</si>
  <si>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</si>
  <si>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</si>
  <si>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</si>
  <si>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</si>
  <si>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</si>
  <si>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</si>
  <si>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</si>
  <si>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</si>
  <si>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</si>
  <si>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</si>
  <si>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</si>
  <si>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</si>
  <si>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</si>
  <si>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</si>
  <si>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</si>
  <si>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</si>
  <si>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</si>
  <si>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</si>
  <si>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</si>
  <si>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</si>
  <si>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</si>
  <si>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</si>
  <si>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</si>
  <si>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</si>
  <si>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</si>
  <si>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</si>
  <si>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</si>
  <si>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</si>
  <si>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</si>
  <si>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</si>
  <si>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</si>
  <si>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</si>
  <si>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</si>
  <si>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</si>
  <si>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</si>
  <si>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</si>
  <si>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</si>
  <si>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</si>
  <si>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</si>
  <si>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</si>
  <si>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</si>
  <si>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</si>
  <si>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</si>
  <si>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</si>
  <si>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</si>
  <si>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</si>
  <si>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</si>
  <si>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</si>
  <si>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</si>
  <si>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</si>
  <si>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</si>
  <si>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</si>
  <si>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</si>
  <si>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</si>
  <si>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</si>
  <si>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</si>
  <si>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</si>
  <si>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</si>
  <si>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</si>
  <si>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</si>
  <si>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</si>
  <si>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</si>
  <si>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</si>
  <si>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</si>
  <si>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</si>
  <si>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</si>
  <si>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</si>
  <si>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</si>
  <si>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</si>
  <si>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</si>
  <si>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</si>
  <si>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</si>
  <si>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</si>
  <si>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</si>
  <si>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</si>
  <si>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</si>
  <si>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</si>
  <si>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</si>
  <si>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</si>
  <si>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</si>
  <si>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</si>
  <si>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</si>
  <si>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</si>
  <si>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</si>
  <si>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</si>
  <si>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</si>
  <si>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</si>
  <si>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</si>
  <si>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</si>
  <si>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</si>
  <si>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</si>
  <si>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</si>
  <si>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</si>
  <si>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</si>
  <si>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</si>
  <si>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</si>
  <si>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</si>
  <si>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</si>
  <si>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</si>
  <si>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</si>
  <si>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</si>
  <si>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</si>
  <si>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</si>
  <si>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</si>
  <si>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</si>
  <si>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</si>
  <si>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</si>
  <si>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</si>
  <si>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</si>
  <si>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</si>
  <si>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</si>
  <si>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</si>
  <si>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</si>
  <si>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</si>
  <si>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</si>
  <si>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</si>
  <si>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</si>
  <si>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</si>
  <si>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</si>
  <si>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</si>
  <si>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</si>
  <si>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</si>
  <si>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</si>
  <si>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</si>
  <si>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</si>
  <si>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</si>
  <si>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</si>
  <si>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</si>
  <si>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</si>
  <si>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</si>
  <si>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</si>
  <si>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</si>
  <si>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</si>
  <si>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</si>
  <si>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</si>
  <si>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</si>
  <si>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</si>
  <si>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</si>
  <si>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</si>
  <si>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</si>
  <si>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</si>
  <si>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</si>
  <si>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</si>
  <si>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</si>
  <si>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</si>
  <si>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</si>
  <si>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</si>
  <si>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</si>
  <si>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</si>
  <si>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</si>
  <si>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</si>
  <si>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</si>
  <si>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</si>
  <si>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</si>
  <si>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</si>
  <si>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</si>
  <si>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</si>
  <si>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</si>
  <si>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</si>
  <si>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</si>
  <si>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</si>
  <si>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</si>
  <si>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</si>
  <si>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</si>
  <si>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</si>
  <si>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</si>
  <si>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</si>
  <si>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</si>
  <si>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</si>
  <si>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</si>
  <si>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</si>
  <si>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</si>
  <si>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</si>
  <si>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</si>
  <si>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</si>
  <si>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</si>
  <si>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</si>
  <si>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</si>
  <si>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</si>
  <si>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</si>
  <si>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</si>
  <si>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</si>
  <si>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</si>
  <si>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</si>
  <si>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</si>
  <si>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</si>
  <si>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</si>
  <si>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</si>
  <si>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</si>
  <si>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</si>
  <si>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</si>
  <si>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</si>
  <si>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</si>
  <si>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</si>
  <si>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</si>
  <si>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</si>
  <si>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</si>
  <si>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</si>
  <si>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</si>
  <si>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</si>
  <si>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</si>
  <si>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</si>
  <si>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</si>
  <si>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</si>
  <si>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</si>
  <si>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</si>
  <si>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</si>
  <si>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</si>
  <si>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</si>
  <si>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</si>
  <si>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</si>
  <si>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</si>
  <si>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</si>
  <si>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</si>
  <si>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</si>
  <si>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</si>
  <si>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</si>
  <si>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</si>
  <si>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</si>
  <si>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</si>
  <si>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</si>
  <si>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</si>
  <si>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</si>
  <si>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</si>
  <si>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</si>
  <si>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</si>
  <si>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</si>
  <si>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</si>
  <si>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</si>
  <si>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</si>
  <si>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</si>
  <si>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</si>
  <si>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</si>
  <si>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</si>
  <si>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</si>
  <si>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</si>
  <si>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</si>
  <si>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</si>
  <si>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</si>
  <si>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</si>
  <si>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</si>
  <si>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</si>
  <si>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</si>
  <si>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</si>
  <si>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</si>
  <si>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</si>
  <si>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</si>
  <si>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</si>
  <si>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</si>
  <si>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</si>
  <si>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</si>
  <si>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</si>
  <si>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</si>
  <si>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</si>
  <si>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</si>
  <si>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</si>
  <si>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</si>
  <si>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</si>
  <si>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</si>
  <si>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</si>
  <si>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</si>
  <si>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</si>
  <si>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</si>
  <si>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</si>
  <si>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</si>
  <si>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</si>
  <si>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</si>
  <si>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</si>
  <si>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</si>
  <si>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</si>
  <si>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</si>
  <si>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</si>
  <si>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</si>
  <si>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</si>
  <si>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</si>
  <si>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</si>
  <si>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</si>
  <si>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</si>
  <si>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</si>
  <si>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</si>
  <si>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</si>
  <si>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</si>
  <si>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</si>
  <si>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</si>
  <si>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</si>
  <si>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</si>
  <si>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</si>
  <si>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</si>
  <si>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</si>
  <si>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</si>
  <si>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</si>
  <si>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</si>
  <si>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</si>
  <si>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</si>
  <si>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</si>
  <si>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</si>
  <si>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</si>
  <si>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</si>
  <si>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</si>
  <si>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</si>
  <si>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</si>
  <si>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</si>
  <si>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</si>
  <si>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</si>
  <si>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</si>
  <si>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</si>
  <si>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</si>
  <si>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</si>
  <si>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</si>
  <si>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</si>
  <si>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</si>
  <si>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</si>
  <si>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</si>
  <si>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</si>
  <si>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</si>
  <si>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</si>
  <si>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</si>
  <si>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</si>
  <si>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</si>
  <si>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</si>
  <si>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</si>
  <si>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</si>
  <si>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</si>
  <si>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</si>
  <si>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</si>
  <si>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</si>
  <si>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</si>
  <si>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</si>
  <si>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</si>
  <si>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</si>
  <si>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</si>
  <si>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</si>
  <si>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</si>
  <si>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</si>
  <si>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</si>
  <si>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</si>
  <si>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</si>
  <si>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</si>
  <si>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</si>
  <si>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</si>
  <si>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</si>
  <si>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</si>
  <si>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</si>
  <si>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</si>
  <si>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</si>
  <si>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</si>
  <si>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</si>
  <si>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</si>
  <si>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</si>
  <si>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</si>
  <si>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</si>
  <si>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</si>
  <si>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</si>
  <si>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</si>
  <si>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</si>
  <si>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</si>
  <si>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</si>
  <si>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</si>
  <si>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</si>
  <si>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</si>
  <si>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</si>
  <si>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</si>
  <si>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</si>
  <si>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</si>
  <si>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</si>
  <si>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</si>
  <si>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</si>
  <si>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</si>
  <si>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</si>
  <si>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</si>
  <si>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</si>
  <si>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</si>
  <si>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</si>
  <si>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</si>
  <si>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</si>
  <si>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</si>
  <si>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</si>
  <si>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</si>
  <si>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</si>
  <si>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</si>
  <si>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</si>
  <si>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</si>
  <si>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</si>
  <si>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</si>
  <si>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</si>
  <si>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</si>
  <si>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</si>
  <si>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</si>
  <si>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</si>
  <si>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</si>
  <si>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</si>
  <si>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</si>
  <si>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</si>
  <si>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</si>
  <si>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</si>
  <si>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</si>
  <si>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</si>
  <si>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</si>
  <si>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</si>
  <si>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</si>
  <si>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</si>
  <si>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</si>
  <si>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</si>
  <si>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</si>
  <si>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</si>
  <si>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</si>
  <si>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</si>
  <si>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</si>
  <si>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</si>
  <si>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</si>
  <si>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</si>
  <si>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</si>
  <si>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</si>
  <si>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</si>
  <si>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</si>
  <si>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</si>
  <si>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</si>
  <si>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</si>
  <si>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</si>
  <si>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</si>
  <si>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</si>
  <si>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</si>
  <si>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</si>
  <si>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</si>
  <si>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</si>
  <si>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</si>
  <si>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</si>
  <si>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</si>
  <si>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</si>
  <si>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</si>
  <si>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</si>
  <si>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</si>
  <si>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</si>
  <si>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</si>
  <si>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</si>
  <si>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</si>
  <si>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</si>
  <si>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</si>
  <si>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</si>
  <si>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</si>
  <si>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</si>
  <si>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</si>
  <si>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</si>
  <si>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</si>
  <si>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</si>
  <si>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</si>
  <si>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</si>
  <si>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</si>
  <si>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</si>
  <si>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</si>
  <si>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</si>
  <si>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</si>
  <si>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</si>
  <si>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</si>
  <si>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</si>
  <si>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</si>
  <si>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</si>
  <si>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</si>
  <si>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</si>
  <si>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</si>
  <si>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</si>
  <si>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</si>
  <si>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</si>
  <si>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</si>
  <si>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</si>
  <si>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</si>
  <si>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</si>
  <si>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</si>
  <si>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</si>
  <si>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</si>
  <si>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</si>
  <si>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</si>
  <si>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</si>
  <si>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</si>
  <si>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</si>
  <si>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</si>
  <si>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</si>
  <si>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</si>
  <si>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</si>
  <si>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</si>
  <si>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</si>
  <si>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</si>
  <si>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</si>
  <si>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</si>
  <si>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</si>
  <si>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</si>
  <si>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</si>
  <si>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</si>
  <si>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</si>
  <si>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</si>
  <si>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</si>
  <si>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</si>
  <si>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</si>
  <si>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</si>
  <si>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</si>
  <si>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</si>
  <si>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</si>
  <si>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</si>
  <si>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</si>
  <si>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</si>
  <si>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</si>
  <si>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</si>
  <si>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</si>
  <si>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</si>
  <si>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</si>
  <si>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</si>
  <si>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</si>
  <si>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</si>
  <si>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</si>
  <si>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</si>
  <si>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</si>
  <si>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</si>
  <si>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</si>
  <si>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</si>
  <si>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</si>
  <si>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</si>
  <si>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</si>
  <si>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</si>
  <si>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</si>
  <si>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</si>
  <si>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</si>
  <si>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</si>
  <si>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</si>
  <si>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</si>
  <si>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</si>
  <si>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</si>
  <si>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</si>
  <si>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</si>
  <si>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</si>
  <si>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</si>
  <si>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</si>
  <si>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</si>
  <si>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</si>
  <si>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</si>
  <si>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</si>
  <si>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</si>
  <si>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</si>
  <si>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</si>
  <si>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</si>
  <si>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</si>
  <si>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</si>
  <si>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</si>
  <si>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</si>
  <si>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</si>
  <si>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</si>
  <si>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</si>
  <si>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</si>
  <si>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</si>
  <si>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</si>
  <si>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</si>
  <si>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</si>
  <si>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</si>
  <si>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</si>
  <si>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</si>
  <si>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</si>
  <si>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</si>
  <si>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</si>
  <si>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</si>
  <si>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</si>
  <si>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</si>
  <si>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</si>
  <si>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</si>
  <si>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</si>
  <si>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</si>
  <si>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</si>
  <si>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</si>
  <si>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</si>
  <si>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</si>
  <si>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</si>
  <si>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</si>
  <si>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</si>
  <si>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</si>
  <si>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</si>
  <si>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</si>
  <si>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</si>
  <si>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</si>
  <si>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</si>
  <si>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</si>
  <si>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</si>
  <si>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</si>
  <si>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</si>
  <si>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</si>
  <si>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</si>
  <si>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</si>
  <si>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</si>
  <si>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</si>
  <si>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</si>
  <si>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</si>
  <si>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</si>
  <si>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</si>
  <si>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</si>
  <si>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</si>
  <si>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</si>
  <si>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</si>
  <si>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</si>
  <si>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</si>
  <si>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</si>
  <si>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</si>
  <si>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</si>
  <si>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</si>
  <si>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</si>
  <si>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</si>
  <si>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</si>
  <si>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</si>
  <si>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</si>
  <si>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</si>
  <si>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</si>
  <si>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</si>
  <si>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</si>
  <si>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</si>
  <si>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</si>
  <si>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</si>
  <si>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</si>
  <si>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</si>
  <si>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</si>
  <si>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</si>
  <si>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</si>
  <si>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</si>
  <si>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</si>
  <si>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</si>
  <si>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</si>
  <si>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</si>
  <si>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</si>
  <si>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</si>
  <si>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</si>
  <si>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</si>
  <si>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</si>
  <si>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</si>
  <si>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</si>
  <si>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</si>
  <si>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</si>
  <si>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</si>
  <si>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</si>
  <si>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</si>
  <si>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</si>
  <si>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</si>
  <si>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</si>
  <si>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</si>
  <si>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</si>
  <si>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</si>
  <si>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</si>
  <si>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</si>
  <si>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</si>
  <si>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</si>
  <si>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</si>
  <si>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</si>
  <si>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</si>
  <si>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</si>
  <si>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</si>
  <si>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</si>
  <si>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</si>
  <si>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</si>
  <si>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</si>
  <si>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</si>
  <si>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</si>
  <si>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</si>
  <si>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</si>
  <si>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</si>
  <si>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</si>
  <si>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</si>
  <si>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</si>
  <si>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</si>
  <si>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</si>
  <si>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</si>
  <si>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</si>
  <si>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</si>
  <si>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</si>
  <si>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</si>
  <si>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</si>
  <si>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</si>
  <si>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</si>
  <si>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</si>
  <si>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</si>
  <si>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</si>
  <si>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</si>
  <si>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</si>
  <si>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</si>
  <si>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</si>
  <si>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</si>
  <si>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</si>
  <si>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</si>
  <si>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</si>
  <si>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</si>
  <si>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</si>
  <si>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</si>
  <si>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</si>
  <si>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</si>
  <si>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</si>
  <si>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</si>
  <si>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</si>
  <si>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</si>
  <si>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</si>
  <si>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</si>
  <si>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</si>
  <si>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</si>
  <si>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</si>
  <si>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</si>
  <si>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</si>
  <si>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</si>
  <si>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</si>
  <si>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</si>
  <si>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</si>
  <si>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</si>
  <si>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</si>
  <si>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</si>
  <si>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</si>
  <si>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</si>
  <si>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</si>
  <si>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</si>
  <si>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</si>
  <si>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</si>
  <si>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</si>
  <si>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</si>
  <si>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</si>
  <si>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</si>
  <si>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</si>
  <si>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</si>
  <si>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</si>
  <si>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</si>
  <si>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</si>
  <si>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</si>
  <si>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</si>
  <si>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</si>
  <si>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</si>
  <si>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</si>
  <si>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</si>
  <si>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</si>
  <si>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</si>
  <si>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</si>
  <si>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</si>
  <si>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</si>
  <si>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</si>
  <si>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</si>
  <si>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</si>
  <si>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</si>
  <si>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</si>
  <si>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</si>
  <si>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</si>
  <si>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</si>
  <si>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</si>
  <si>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</si>
  <si>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</si>
  <si>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</si>
  <si>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</si>
  <si>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</si>
  <si>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</si>
  <si>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</si>
  <si>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</si>
  <si>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</si>
  <si>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</si>
  <si>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</si>
  <si>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</si>
  <si>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</si>
  <si>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</si>
  <si>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</si>
  <si>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</si>
  <si>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</si>
  <si>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</si>
  <si>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</si>
  <si>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</si>
  <si>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</si>
  <si>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</si>
  <si>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</si>
  <si>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</si>
  <si>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</si>
  <si>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</si>
  <si>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</si>
  <si>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</si>
  <si>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</si>
  <si>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</si>
  <si>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</si>
  <si>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</si>
  <si>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</si>
  <si>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</si>
  <si>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</si>
  <si>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</si>
  <si>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</si>
  <si>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</si>
  <si>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</si>
  <si>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</si>
  <si>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</si>
  <si>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</si>
  <si>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</si>
  <si>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</si>
  <si>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</si>
  <si>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</si>
  <si>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</si>
  <si>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</si>
  <si>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</si>
  <si>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</si>
  <si>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</si>
  <si>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</si>
  <si>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</si>
  <si>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</si>
  <si>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</si>
  <si>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</si>
  <si>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</si>
  <si>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</si>
  <si>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</si>
  <si>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</si>
  <si>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</si>
  <si>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</si>
  <si>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</si>
  <si>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</si>
  <si>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</si>
  <si>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</si>
  <si>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</si>
  <si>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</si>
  <si>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</si>
  <si>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</si>
  <si>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</si>
  <si>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</si>
  <si>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</si>
  <si>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</si>
  <si>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</si>
  <si>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</si>
  <si>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</si>
  <si>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</si>
  <si>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</si>
  <si>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</si>
  <si>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</si>
  <si>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</si>
  <si>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</si>
  <si>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</si>
  <si>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</si>
  <si>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</si>
  <si>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</si>
  <si>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</si>
  <si>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</si>
  <si>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</si>
  <si>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</si>
  <si>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</si>
  <si>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</si>
  <si>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</si>
  <si>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</si>
  <si>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</si>
  <si>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</si>
  <si>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</si>
  <si>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</si>
  <si>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</si>
  <si>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</si>
  <si>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</si>
  <si>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</si>
  <si>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</si>
  <si>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</si>
  <si>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</si>
  <si>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</si>
  <si>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</si>
  <si>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</si>
  <si>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</si>
  <si>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</si>
  <si>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</si>
  <si>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</si>
  <si>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</si>
  <si>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</si>
  <si>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</si>
  <si>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</si>
  <si>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</si>
  <si>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</si>
  <si>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</si>
  <si>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</si>
  <si>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</si>
  <si>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</si>
  <si>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</si>
  <si>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</si>
  <si>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</si>
  <si>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</si>
  <si>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</si>
  <si>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</si>
  <si>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</si>
  <si>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</si>
  <si>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</si>
  <si>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</si>
  <si>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</si>
  <si>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</si>
  <si>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</si>
  <si>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</si>
  <si>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</si>
  <si>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</si>
  <si>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</si>
  <si>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</si>
  <si>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</si>
  <si>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</si>
  <si>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</si>
  <si>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</si>
  <si>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</si>
  <si>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</si>
  <si>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</si>
  <si>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</si>
  <si>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</si>
  <si>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</si>
  <si>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</si>
  <si>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</si>
  <si>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</si>
  <si>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</si>
  <si>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</si>
  <si>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</si>
  <si>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</si>
  <si>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</si>
  <si>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</si>
  <si>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</si>
  <si>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</si>
  <si>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</si>
  <si>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</si>
  <si>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</si>
  <si>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</si>
  <si>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</si>
  <si>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</si>
  <si>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</si>
  <si>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</si>
  <si>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</si>
  <si>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</si>
  <si>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</si>
  <si>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</si>
  <si>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</si>
  <si>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</si>
  <si>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</si>
  <si>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</si>
  <si>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</si>
  <si>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</si>
  <si>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</si>
  <si>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</si>
  <si>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</si>
  <si>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</si>
  <si>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</si>
  <si>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</si>
  <si>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</si>
  <si>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</si>
  <si>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</si>
  <si>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</si>
  <si>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</si>
  <si>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</si>
  <si>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</si>
  <si>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</si>
  <si>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</si>
  <si>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</si>
  <si>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</si>
  <si>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</si>
  <si>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</si>
  <si>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</si>
  <si>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</si>
  <si>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</si>
  <si>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</si>
  <si>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</si>
  <si>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</si>
  <si>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</si>
  <si>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</si>
  <si>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</si>
  <si>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</si>
  <si>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</si>
  <si>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</si>
  <si>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</si>
  <si>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</si>
  <si>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</si>
  <si>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</si>
  <si>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</si>
  <si>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</si>
  <si>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</si>
  <si>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</si>
  <si>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</si>
  <si>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</si>
  <si>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</si>
  <si>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</si>
  <si>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</si>
  <si>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</si>
  <si>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</si>
  <si>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</si>
  <si>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</si>
  <si>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</si>
  <si>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</si>
  <si>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</si>
  <si>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</si>
  <si>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</si>
  <si>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</si>
  <si>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</si>
  <si>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</si>
  <si>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</si>
  <si>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</si>
  <si>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</si>
  <si>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</si>
  <si>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</si>
  <si>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</si>
  <si>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</si>
  <si>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</si>
  <si>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</si>
  <si>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</si>
  <si>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</si>
  <si>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</si>
  <si>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</si>
  <si>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</si>
  <si>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</si>
  <si>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</si>
  <si>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</si>
  <si>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</si>
  <si>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</si>
  <si>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</si>
  <si>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</si>
  <si>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</si>
  <si>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</si>
  <si>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</si>
  <si>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</si>
  <si>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</si>
  <si>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</si>
  <si>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</si>
  <si>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</si>
  <si>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</si>
  <si>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</si>
  <si>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</si>
  <si>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</si>
  <si>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</si>
  <si>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</si>
  <si>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</si>
  <si>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</si>
  <si>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</si>
  <si>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</si>
  <si>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</si>
  <si>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</si>
  <si>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</si>
  <si>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</si>
  <si>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</si>
  <si>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</si>
  <si>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</si>
  <si>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</si>
  <si>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</si>
  <si>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</si>
  <si>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</si>
  <si>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</si>
  <si>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</si>
  <si>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</si>
  <si>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</si>
  <si>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</si>
  <si>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</si>
  <si>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</si>
  <si>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</si>
  <si>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</si>
  <si>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</si>
  <si>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</si>
  <si>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</si>
  <si>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</si>
  <si>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</si>
  <si>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</si>
  <si>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</si>
  <si>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</si>
  <si>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</si>
  <si>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</si>
  <si>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</si>
  <si>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</si>
  <si>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</si>
  <si>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</si>
  <si>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</si>
  <si>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</si>
  <si>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</si>
  <si>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</si>
  <si>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</si>
  <si>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</si>
  <si>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</si>
  <si>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</si>
  <si>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</si>
  <si>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</si>
  <si>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</si>
  <si>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</si>
  <si>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</si>
  <si>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</si>
  <si>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</si>
  <si>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</si>
  <si>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</si>
  <si>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</si>
  <si>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</si>
  <si>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</si>
  <si>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</si>
  <si>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</si>
  <si>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</si>
  <si>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</si>
  <si>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</si>
  <si>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</si>
  <si>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</si>
  <si>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</si>
  <si>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</si>
  <si>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</si>
  <si>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</si>
  <si>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</si>
  <si>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</si>
  <si>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</si>
  <si>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</si>
  <si>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</si>
  <si>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</si>
  <si>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</si>
  <si>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</si>
  <si>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</si>
  <si>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</si>
  <si>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</si>
  <si>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</si>
  <si>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</si>
  <si>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</si>
  <si>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</si>
  <si>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</si>
  <si>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</si>
  <si>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</si>
  <si>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</si>
  <si>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</si>
  <si>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</si>
  <si>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</si>
  <si>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</si>
  <si>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</si>
  <si>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</si>
  <si>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</si>
  <si>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</si>
  <si>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</si>
  <si>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</si>
  <si>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</si>
  <si>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</si>
  <si>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</si>
  <si>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</si>
  <si>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</si>
  <si>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</si>
  <si>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</si>
  <si>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</si>
  <si>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</si>
  <si>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</si>
  <si>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</si>
  <si>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</si>
  <si>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</si>
  <si>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</si>
  <si>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</si>
  <si>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</si>
  <si>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</si>
  <si>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</si>
  <si>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</si>
  <si>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</si>
  <si>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</si>
  <si>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</si>
  <si>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</si>
  <si>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</si>
  <si>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</si>
  <si>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</si>
  <si>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</si>
  <si>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</si>
  <si>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</si>
  <si>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</si>
  <si>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</si>
  <si>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</si>
  <si>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</si>
  <si>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</si>
  <si>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</si>
  <si>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</si>
  <si>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</si>
  <si>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</si>
  <si>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</si>
  <si>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</si>
  <si>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</si>
  <si>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</si>
  <si>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</si>
  <si>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</si>
  <si>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</si>
  <si>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</si>
  <si>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</si>
  <si>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</si>
  <si>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</si>
  <si>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</si>
  <si>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</si>
  <si>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</si>
  <si>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</si>
  <si>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</si>
  <si>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</si>
  <si>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</si>
  <si>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</si>
  <si>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</si>
  <si>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</si>
  <si>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</si>
  <si>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</si>
  <si>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</si>
  <si>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</si>
  <si>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</si>
  <si>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</si>
  <si>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</si>
  <si>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</si>
  <si>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</si>
  <si>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</si>
  <si>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</si>
  <si>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</si>
  <si>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</si>
  <si>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</si>
  <si>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</si>
  <si>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</si>
  <si>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</si>
  <si>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</si>
  <si>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</si>
  <si>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</si>
  <si>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</si>
  <si>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</si>
  <si>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</si>
  <si>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</si>
  <si>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</si>
  <si>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</si>
  <si>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</si>
  <si>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</si>
  <si>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</si>
  <si>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</si>
  <si>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</si>
  <si>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</si>
  <si>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</si>
  <si>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</si>
  <si>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</si>
  <si>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</si>
  <si>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</si>
  <si>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</si>
  <si>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</si>
  <si>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</si>
  <si>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</si>
  <si>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</si>
  <si>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</si>
  <si>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</si>
  <si>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</si>
  <si>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</si>
  <si>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</si>
  <si>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</si>
  <si>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</si>
  <si>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</si>
  <si>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</si>
  <si>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</si>
  <si>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</si>
  <si>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</si>
  <si>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</si>
  <si>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</si>
  <si>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</si>
  <si>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</si>
  <si>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</si>
  <si>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</si>
  <si>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</si>
  <si>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</si>
  <si>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</si>
  <si>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</si>
  <si>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</si>
  <si>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</si>
  <si>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</si>
  <si>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</si>
  <si>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</si>
  <si>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</si>
  <si>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</si>
  <si>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</si>
  <si>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</si>
  <si>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</si>
  <si>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</si>
  <si>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</si>
  <si>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</si>
  <si>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</si>
  <si>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</si>
  <si>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</si>
  <si>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</si>
  <si>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</si>
  <si>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</si>
  <si>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</si>
  <si>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</si>
  <si>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</si>
  <si>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</si>
  <si>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</si>
  <si>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</si>
  <si>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</si>
  <si>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</si>
  <si>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</si>
  <si>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</si>
  <si>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</si>
  <si>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</si>
  <si>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</si>
  <si>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</si>
  <si>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</si>
  <si>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</si>
  <si>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</si>
  <si>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</si>
  <si>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</si>
  <si>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</si>
  <si>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</si>
  <si>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</si>
  <si>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</si>
  <si>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</si>
  <si>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</si>
  <si>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</si>
  <si>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</si>
  <si>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</si>
  <si>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</si>
  <si>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</si>
  <si>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</si>
  <si>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</si>
  <si>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</si>
  <si>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</si>
  <si>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</si>
  <si>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</si>
  <si>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</si>
  <si>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</si>
  <si>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</si>
  <si>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</si>
  <si>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</si>
  <si>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</si>
  <si>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</si>
  <si>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</si>
  <si>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</si>
  <si>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</si>
  <si>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</si>
  <si>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</si>
  <si>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</si>
  <si>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</si>
  <si>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</si>
  <si>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</si>
  <si>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</si>
  <si>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</si>
  <si>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</si>
  <si>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</si>
  <si>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</si>
  <si>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</si>
  <si>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</si>
  <si>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</si>
  <si>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</si>
  <si>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</si>
  <si>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</si>
  <si>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</si>
  <si>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</si>
  <si>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</si>
  <si>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</si>
  <si>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</si>
  <si>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</si>
  <si>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</si>
  <si>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</si>
  <si>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</si>
  <si>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</si>
  <si>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</si>
  <si>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</si>
  <si>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</si>
  <si>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</si>
  <si>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</si>
  <si>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</si>
  <si>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</si>
  <si>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</si>
  <si>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</si>
  <si>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</si>
  <si>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</si>
  <si>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</si>
  <si>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</si>
  <si>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</si>
  <si>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</si>
  <si>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</si>
  <si>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</si>
  <si>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</si>
  <si>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</si>
  <si>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</si>
  <si>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</si>
  <si>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</si>
  <si>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</si>
  <si>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</si>
  <si>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</si>
  <si>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</si>
  <si>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</si>
  <si>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</si>
  <si>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</si>
  <si>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</si>
  <si>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</si>
  <si>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</si>
  <si>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</si>
  <si>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</si>
  <si>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</si>
  <si>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</si>
  <si>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</si>
  <si>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</si>
  <si>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</si>
  <si>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</si>
  <si>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</si>
  <si>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</si>
  <si>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</si>
  <si>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</si>
  <si>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</si>
  <si>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</si>
  <si>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</si>
  <si>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</si>
  <si>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</si>
  <si>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</si>
  <si>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</si>
  <si>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</si>
  <si>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</si>
  <si>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</si>
  <si>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</si>
  <si>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</si>
  <si>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</si>
  <si>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</si>
  <si>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</si>
  <si>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</si>
  <si>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</si>
  <si>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</si>
  <si>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</si>
  <si>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</si>
  <si>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</si>
  <si>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</si>
  <si>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</si>
  <si>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</si>
  <si>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</si>
  <si>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</si>
  <si>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</si>
  <si>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</si>
  <si>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</si>
  <si>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</si>
  <si>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</si>
  <si>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</si>
  <si>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</si>
  <si>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</si>
  <si>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</si>
  <si>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</si>
  <si>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</si>
  <si>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</si>
  <si>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</si>
  <si>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</si>
  <si>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</si>
  <si>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</si>
  <si>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</si>
  <si>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</si>
  <si>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</si>
  <si>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</si>
  <si>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</si>
  <si>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</si>
  <si>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</si>
  <si>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</si>
  <si>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</si>
  <si>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</si>
  <si>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</si>
  <si>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</si>
  <si>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</si>
  <si>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</si>
  <si>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</si>
  <si>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</si>
  <si>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</si>
  <si>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</si>
  <si>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</si>
  <si>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</si>
  <si>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</si>
  <si>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</si>
  <si>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</si>
  <si>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</si>
  <si>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</si>
  <si>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</si>
  <si>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</si>
  <si>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</si>
  <si>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</si>
  <si>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</si>
  <si>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</si>
  <si>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</si>
  <si>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</si>
  <si>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</si>
  <si>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</si>
  <si>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</si>
  <si>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</si>
  <si>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</si>
  <si>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</si>
  <si>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</si>
  <si>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</si>
  <si>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</si>
  <si>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</si>
  <si>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</si>
  <si>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</si>
  <si>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</si>
  <si>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</si>
  <si>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</si>
  <si>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</si>
  <si>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</si>
  <si>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</si>
  <si>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</si>
  <si>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</si>
  <si>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</si>
  <si>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</si>
  <si>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</si>
  <si>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</si>
  <si>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</si>
  <si>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</si>
  <si>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</si>
  <si>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</si>
  <si>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</si>
  <si>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</si>
  <si>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</si>
  <si>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</si>
  <si>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</si>
  <si>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</si>
  <si>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</si>
  <si>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</si>
  <si>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</si>
  <si>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</si>
  <si>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</si>
  <si>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</si>
  <si>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</si>
  <si>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</si>
  <si>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</si>
  <si>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</si>
  <si>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</si>
  <si>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</si>
  <si>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</si>
  <si>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</si>
  <si>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</si>
  <si>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</si>
  <si>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</si>
  <si>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</si>
  <si>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</si>
  <si>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</si>
  <si>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</si>
  <si>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</si>
  <si>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</si>
  <si>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</si>
  <si>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</si>
  <si>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</si>
  <si>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</si>
  <si>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</si>
  <si>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</si>
  <si>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</si>
  <si>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</si>
  <si>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</si>
  <si>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</si>
  <si>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</si>
  <si>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</si>
  <si>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</si>
  <si>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</si>
  <si>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</si>
  <si>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</si>
  <si>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</si>
  <si>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</si>
  <si>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</si>
  <si>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</si>
  <si>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</si>
  <si>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</si>
  <si>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</si>
  <si>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</si>
  <si>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</si>
  <si>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</si>
  <si>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</si>
  <si>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</si>
  <si>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</si>
  <si>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</si>
  <si>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</si>
  <si>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</si>
  <si>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</si>
  <si>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</si>
  <si>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</si>
  <si>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</si>
  <si>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</si>
  <si>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</si>
  <si>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</si>
  <si>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</si>
  <si>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</si>
  <si>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</si>
  <si>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</si>
  <si>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</si>
  <si>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</si>
  <si>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</si>
  <si>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</si>
  <si>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</si>
  <si>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</si>
  <si>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</si>
  <si>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</si>
  <si>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</si>
  <si>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</si>
  <si>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</si>
  <si>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</si>
  <si>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</si>
  <si>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</si>
  <si>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</si>
  <si>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</si>
  <si>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</si>
  <si>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</si>
  <si>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</si>
  <si>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</si>
  <si>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</si>
  <si>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</si>
  <si>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</si>
  <si>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</si>
  <si>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</si>
  <si>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</si>
  <si>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</si>
  <si>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</si>
  <si>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</si>
  <si>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</si>
  <si>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</si>
  <si>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</si>
  <si>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</si>
  <si>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</si>
  <si>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</si>
  <si>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</si>
  <si>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</si>
  <si>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</si>
  <si>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</si>
  <si>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</si>
  <si>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</si>
  <si>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</si>
  <si>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</si>
  <si>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</si>
  <si>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</si>
  <si>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</si>
  <si>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</si>
  <si>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</si>
  <si>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</si>
  <si>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</si>
  <si>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</si>
  <si>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</si>
  <si>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</si>
  <si>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</si>
  <si>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</si>
  <si>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</si>
  <si>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</si>
  <si>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</si>
  <si>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</si>
  <si>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</si>
  <si>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</si>
  <si>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</si>
  <si>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</si>
  <si>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</si>
  <si>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</si>
  <si>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</si>
  <si>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</si>
  <si>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</si>
  <si>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</si>
  <si>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</si>
  <si>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</si>
  <si>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</si>
  <si>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</si>
  <si>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</si>
  <si>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</si>
  <si>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</si>
  <si>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</si>
  <si>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</si>
  <si>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</si>
  <si>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</si>
  <si>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</si>
  <si>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</si>
  <si>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</si>
  <si>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</si>
  <si>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</si>
  <si>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</si>
  <si>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</si>
  <si>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</si>
  <si>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</si>
  <si>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</si>
  <si>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</si>
  <si>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</si>
  <si>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</si>
  <si>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</si>
  <si>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</si>
  <si>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</si>
  <si>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</si>
  <si>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</si>
  <si>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</si>
  <si>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</si>
  <si>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</si>
  <si>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</si>
  <si>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</si>
  <si>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</si>
  <si>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</si>
  <si>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</si>
  <si>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</si>
  <si>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</si>
  <si>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</si>
  <si>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</si>
  <si>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</si>
  <si>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</si>
  <si>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</si>
  <si>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</si>
  <si>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</si>
  <si>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</si>
  <si>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</si>
  <si>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</si>
  <si>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</si>
  <si>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</si>
  <si>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</si>
  <si>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</si>
  <si>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</si>
  <si>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</si>
  <si>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</si>
  <si>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</si>
  <si>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</si>
  <si>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</si>
  <si>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</si>
  <si>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</si>
  <si>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</si>
  <si>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</si>
  <si>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</si>
  <si>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</si>
  <si>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</si>
  <si>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</si>
  <si>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</si>
  <si>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</si>
  <si>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</si>
  <si>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</si>
  <si>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</si>
  <si>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</si>
  <si>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</si>
  <si>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</si>
  <si>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</si>
  <si>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</si>
  <si>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</si>
  <si>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</si>
  <si>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</si>
  <si>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</si>
  <si>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</si>
  <si>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</si>
  <si>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</si>
  <si>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</si>
  <si>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</si>
  <si>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</si>
  <si>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</si>
  <si>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</si>
  <si>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</si>
  <si>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</si>
  <si>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</si>
  <si>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</si>
  <si>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</si>
  <si>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</si>
  <si>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</si>
  <si>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</si>
  <si>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</si>
  <si>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</si>
  <si>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</si>
  <si>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</si>
  <si>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</si>
  <si>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</si>
  <si>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</si>
  <si>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</si>
  <si>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</si>
  <si>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</si>
  <si>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</si>
  <si>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</si>
  <si>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</si>
  <si>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</si>
  <si>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</si>
  <si>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</si>
  <si>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</si>
  <si>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</si>
  <si>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</si>
  <si>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</si>
  <si>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</si>
  <si>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</si>
  <si>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</si>
  <si>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</si>
  <si>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</si>
  <si>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</si>
  <si>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</si>
  <si>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</si>
  <si>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</si>
  <si>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</si>
  <si>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</si>
  <si>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</si>
  <si>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</si>
  <si>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</si>
  <si>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</si>
  <si>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</si>
  <si>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</si>
  <si>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</si>
  <si>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</si>
  <si>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</si>
  <si>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</si>
  <si>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</si>
  <si>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</si>
  <si>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</si>
  <si>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</si>
  <si>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</si>
  <si>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</si>
  <si>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</si>
  <si>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</si>
  <si>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</si>
  <si>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</si>
  <si>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</si>
  <si>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</si>
  <si>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</si>
  <si>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</si>
  <si>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</si>
  <si>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</si>
  <si>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</si>
  <si>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</si>
  <si>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</si>
  <si>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</si>
  <si>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</si>
  <si>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</si>
  <si>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</si>
  <si>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</si>
  <si>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</si>
  <si>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</si>
  <si>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</si>
  <si>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</si>
  <si>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</si>
  <si>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</si>
  <si>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</si>
  <si>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</si>
  <si>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</si>
  <si>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</si>
  <si>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</si>
  <si>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</si>
  <si>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</si>
  <si>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</si>
  <si>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</si>
  <si>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</si>
  <si>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</si>
  <si>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</si>
  <si>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</si>
  <si>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</si>
  <si>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</si>
  <si>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</si>
  <si>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</si>
  <si>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</si>
  <si>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</si>
  <si>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</si>
  <si>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</si>
  <si>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</si>
  <si>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</si>
  <si>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</si>
  <si>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</si>
  <si>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</si>
  <si>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</si>
  <si>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</si>
  <si>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</si>
  <si>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</si>
  <si>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</si>
  <si>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</si>
  <si>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</si>
  <si>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</si>
  <si>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</si>
  <si>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</si>
  <si>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</si>
  <si>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</si>
  <si>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</si>
  <si>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</si>
  <si>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</si>
  <si>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</si>
  <si>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</si>
  <si>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</si>
  <si>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</si>
  <si>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</si>
  <si>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</si>
  <si>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</si>
  <si>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</si>
  <si>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</si>
  <si>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</si>
  <si>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</si>
  <si>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</si>
  <si>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</si>
  <si>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</si>
  <si>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</si>
  <si>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</si>
  <si>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</si>
  <si>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</si>
  <si>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</si>
  <si>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</si>
  <si>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</si>
  <si>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</si>
  <si>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</si>
  <si>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</si>
  <si>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</si>
  <si>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</si>
  <si>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</si>
  <si>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</si>
  <si>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</si>
  <si>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</si>
  <si>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</si>
  <si>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</si>
  <si>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</si>
  <si>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</si>
  <si>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</si>
  <si>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</si>
  <si>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</si>
  <si>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</si>
  <si>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</si>
  <si>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</si>
  <si>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</si>
  <si>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</si>
  <si>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</si>
  <si>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</si>
  <si>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</si>
  <si>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</si>
  <si>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</si>
  <si>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</si>
  <si>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</si>
  <si>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</si>
  <si>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</si>
  <si>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</si>
  <si>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</si>
  <si>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</si>
  <si>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</si>
  <si>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</si>
  <si>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</si>
  <si>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</si>
  <si>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</si>
  <si>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</si>
  <si>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</si>
  <si>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</si>
  <si>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</si>
  <si>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</si>
  <si>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</si>
  <si>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</si>
  <si>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</si>
  <si>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</si>
  <si>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</si>
  <si>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</si>
  <si>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</si>
  <si>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</si>
  <si>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</si>
  <si>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</si>
  <si>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</si>
  <si>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</si>
  <si>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</si>
  <si>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</si>
  <si>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</si>
  <si>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</si>
  <si>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</si>
  <si>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</si>
  <si>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</si>
  <si>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</si>
  <si>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</si>
  <si>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</si>
  <si>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</si>
  <si>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</si>
  <si>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</si>
  <si>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</si>
  <si>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</si>
  <si>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</si>
  <si>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</si>
  <si>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</si>
  <si>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</si>
  <si>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</si>
  <si>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</si>
  <si>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</si>
  <si>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</si>
  <si>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</si>
  <si>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</si>
  <si>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</si>
  <si>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</si>
  <si>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</si>
  <si>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</si>
  <si>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</si>
  <si>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</si>
  <si>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</si>
  <si>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</si>
  <si>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</si>
  <si>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</si>
  <si>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</si>
  <si>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</si>
  <si>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</si>
  <si>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</si>
  <si>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</si>
  <si>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</si>
  <si>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</si>
  <si>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</si>
  <si>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</si>
  <si>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</si>
  <si>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</si>
  <si>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</si>
  <si>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</si>
  <si>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</si>
  <si>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</si>
  <si>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</si>
  <si>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</si>
  <si>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</si>
  <si>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</si>
  <si>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</si>
  <si>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</si>
  <si>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</si>
  <si>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</si>
  <si>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</si>
  <si>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</si>
  <si>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</si>
  <si>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</si>
  <si>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</si>
  <si>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</si>
  <si>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</si>
  <si>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</si>
  <si>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</si>
  <si>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</si>
  <si>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</si>
  <si>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</si>
  <si>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</si>
  <si>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</si>
  <si>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</si>
  <si>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</si>
  <si>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</si>
  <si>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</si>
  <si>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</si>
  <si>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</si>
  <si>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</si>
  <si>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</si>
  <si>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</si>
  <si>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</si>
  <si>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</si>
  <si>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</si>
  <si>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</si>
  <si>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</si>
  <si>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</si>
  <si>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</si>
  <si>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</si>
  <si>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</si>
  <si>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</si>
  <si>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</si>
  <si>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</si>
  <si>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</si>
  <si>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</si>
  <si>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</si>
  <si>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</si>
  <si>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</si>
  <si>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</si>
  <si>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</si>
  <si>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</si>
  <si>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</si>
  <si>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</si>
  <si>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</si>
  <si>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</si>
  <si>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</si>
  <si>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</si>
  <si>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</si>
  <si>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</si>
  <si>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</si>
  <si>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</si>
  <si>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</si>
  <si>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</si>
  <si>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</si>
  <si>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</si>
  <si>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</si>
  <si>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</si>
  <si>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</si>
  <si>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</si>
  <si>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</si>
  <si>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</si>
  <si>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</si>
  <si>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</si>
  <si>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</si>
  <si>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</si>
  <si>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</si>
  <si>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</si>
  <si>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</si>
  <si>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</si>
  <si>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</si>
  <si>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</si>
  <si>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</si>
  <si>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</si>
  <si>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</si>
  <si>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</si>
  <si>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</si>
  <si>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</si>
  <si>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</si>
  <si>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</si>
  <si>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</si>
  <si>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</si>
  <si>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</si>
  <si>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</si>
  <si>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</si>
  <si>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</si>
  <si>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</si>
  <si>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</si>
  <si>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</si>
  <si>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</si>
  <si>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</si>
  <si>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</si>
  <si>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</si>
  <si>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</si>
  <si>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</si>
  <si>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</si>
  <si>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</si>
  <si>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</si>
  <si>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</si>
  <si>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</si>
  <si>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</si>
  <si>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</si>
  <si>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</si>
  <si>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</si>
  <si>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</si>
  <si>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</si>
  <si>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</si>
  <si>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</si>
  <si>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</si>
  <si>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</si>
  <si>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</si>
  <si>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</si>
  <si>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</si>
  <si>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</si>
  <si>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</si>
  <si>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</si>
  <si>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</si>
  <si>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</si>
  <si>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</si>
  <si>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</si>
  <si>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</si>
  <si>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</si>
  <si>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</si>
  <si>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</si>
  <si>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</si>
  <si>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</si>
  <si>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</si>
  <si>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</si>
  <si>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</si>
  <si>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</si>
  <si>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</si>
  <si>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</si>
  <si>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</si>
  <si>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</si>
  <si>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</si>
  <si>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</si>
  <si>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</si>
  <si>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</si>
  <si>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</si>
  <si>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</si>
  <si>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</si>
  <si>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</si>
  <si>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</si>
  <si>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</si>
  <si>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</si>
  <si>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</si>
  <si>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</si>
  <si>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</si>
  <si>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</si>
  <si>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</si>
  <si>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</si>
  <si>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</si>
  <si>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</si>
  <si>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</si>
  <si>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</si>
  <si>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</si>
  <si>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</si>
  <si>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</si>
  <si>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</si>
  <si>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</si>
  <si>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</si>
  <si>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</si>
  <si>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</si>
  <si>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</si>
  <si>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</si>
  <si>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</si>
  <si>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</si>
  <si>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</si>
  <si>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</si>
  <si>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</si>
  <si>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</si>
  <si>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</si>
  <si>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</si>
  <si>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</si>
  <si>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</si>
  <si>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</si>
  <si>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</si>
  <si>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</si>
  <si>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</si>
  <si>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</si>
  <si>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</si>
  <si>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</si>
  <si>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</si>
  <si>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</si>
  <si>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</si>
  <si>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</si>
  <si>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</si>
  <si>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</si>
  <si>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</si>
  <si>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</si>
  <si>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</si>
  <si>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</si>
  <si>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</si>
  <si>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</si>
  <si>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</si>
  <si>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</si>
  <si>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</si>
  <si>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</si>
  <si>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</si>
  <si>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</si>
  <si>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</si>
  <si>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</si>
  <si>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</si>
  <si>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</si>
  <si>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</si>
  <si>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</si>
  <si>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</si>
  <si>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</si>
  <si>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</si>
  <si>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</si>
  <si>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</si>
  <si>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</si>
  <si>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</si>
  <si>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</si>
  <si>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</si>
  <si>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</si>
  <si>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</si>
  <si>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</si>
  <si>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</si>
  <si>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</si>
  <si>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</si>
  <si>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</si>
  <si>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</si>
  <si>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</si>
  <si>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</si>
  <si>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</si>
  <si>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</si>
  <si>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</si>
  <si>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</si>
  <si>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</si>
  <si>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</si>
  <si>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</si>
  <si>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</si>
  <si>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</si>
  <si>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</si>
  <si>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</si>
  <si>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</si>
  <si>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</si>
  <si>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</si>
  <si>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</si>
  <si>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</si>
  <si>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</si>
  <si>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</si>
  <si>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</si>
  <si>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</si>
  <si>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</si>
  <si>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</si>
  <si>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</si>
  <si>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</si>
  <si>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</si>
  <si>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</si>
  <si>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</si>
  <si>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</si>
  <si>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</si>
  <si>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</si>
  <si>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</si>
  <si>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</si>
  <si>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</si>
  <si>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</si>
  <si>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</si>
  <si>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</si>
  <si>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</si>
  <si>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</si>
  <si>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</si>
  <si>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</si>
  <si>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</si>
  <si>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</si>
  <si>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</si>
  <si>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</si>
  <si>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</si>
  <si>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</si>
  <si>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</si>
  <si>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</si>
  <si>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</si>
  <si>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</si>
  <si>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</si>
  <si>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</si>
  <si>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</si>
  <si>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</si>
  <si>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</si>
  <si>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</si>
  <si>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</si>
  <si>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</si>
  <si>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</si>
  <si>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</si>
  <si>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</si>
  <si>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</si>
  <si>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</si>
  <si>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</si>
  <si>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</si>
  <si>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</si>
  <si>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</si>
  <si>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</si>
  <si>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</si>
  <si>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</si>
  <si>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</si>
  <si>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</si>
  <si>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</si>
  <si>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</si>
  <si>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</si>
  <si>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</si>
  <si>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</si>
  <si>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</si>
  <si>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</si>
  <si>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</si>
  <si>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</si>
  <si>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</si>
  <si>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</si>
  <si>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</si>
  <si>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</si>
  <si>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</si>
  <si>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</si>
  <si>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</si>
  <si>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</si>
  <si>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</si>
  <si>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</si>
  <si>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</si>
  <si>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</si>
  <si>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</si>
  <si>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</si>
  <si>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</si>
  <si>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</si>
  <si>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</si>
  <si>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</si>
  <si>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</si>
  <si>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</si>
  <si>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</si>
  <si>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</si>
  <si>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</si>
  <si>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</si>
  <si>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</si>
  <si>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</si>
  <si>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</si>
  <si>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</si>
  <si>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</si>
  <si>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</si>
  <si>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</si>
  <si>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</si>
  <si>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</si>
  <si>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</si>
  <si>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</si>
  <si>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</si>
  <si>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</si>
  <si>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</si>
  <si>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</si>
  <si>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</si>
  <si>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</si>
  <si>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</si>
  <si>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</si>
  <si>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</si>
  <si>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</si>
  <si>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</si>
  <si>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</si>
  <si>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</si>
  <si>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</si>
  <si>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</si>
  <si>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</si>
  <si>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</si>
  <si>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</si>
  <si>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</si>
  <si>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</si>
  <si>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</si>
  <si>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</si>
  <si>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</si>
  <si>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</si>
  <si>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</si>
  <si>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</si>
  <si>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</si>
  <si>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</si>
  <si>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</si>
  <si>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</si>
  <si>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</si>
  <si>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</si>
  <si>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</si>
  <si>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</si>
  <si>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</si>
  <si>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</si>
  <si>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</si>
  <si>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</si>
  <si>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</si>
  <si>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</si>
  <si>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</si>
  <si>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</si>
  <si>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</si>
  <si>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</si>
  <si>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</si>
  <si>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</si>
  <si>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</si>
  <si>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</si>
  <si>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</si>
  <si>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</si>
  <si>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</si>
  <si>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</si>
  <si>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</si>
  <si>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</si>
  <si>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</si>
  <si>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</si>
  <si>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</si>
  <si>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</si>
  <si>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</si>
  <si>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</si>
  <si>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</si>
  <si>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</si>
  <si>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</si>
  <si>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</si>
  <si>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</si>
  <si>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</si>
  <si>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</si>
  <si>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</si>
  <si>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</si>
  <si>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</si>
  <si>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</si>
  <si>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</si>
  <si>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</si>
  <si>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</si>
  <si>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</si>
  <si>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</si>
  <si>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</si>
  <si>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</si>
  <si>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</si>
  <si>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</si>
  <si>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</si>
  <si>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</si>
  <si>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</si>
  <si>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</si>
  <si>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</si>
  <si>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</si>
  <si>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</si>
  <si>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</si>
  <si>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</si>
  <si>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</si>
  <si>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</si>
  <si>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</si>
  <si>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</si>
  <si>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</si>
  <si>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</si>
  <si>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</si>
  <si>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</si>
  <si>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</si>
  <si>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</si>
  <si>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</si>
  <si>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</si>
  <si>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</si>
  <si>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</si>
  <si>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</si>
  <si>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</si>
  <si>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</si>
  <si>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</si>
  <si>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</si>
  <si>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</si>
  <si>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</si>
  <si>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</si>
  <si>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</si>
  <si>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</si>
  <si>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</si>
  <si>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</si>
  <si>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</si>
  <si>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</si>
  <si>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</si>
  <si>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</si>
  <si>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</si>
  <si>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</si>
  <si>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</si>
  <si>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</si>
  <si>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</si>
  <si>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</si>
  <si>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</si>
  <si>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</si>
  <si>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</si>
  <si>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</si>
  <si>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</si>
  <si>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</si>
  <si>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</si>
  <si>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</si>
  <si>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</si>
  <si>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</si>
  <si>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</si>
  <si>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</si>
  <si>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</si>
  <si>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</si>
  <si>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</si>
  <si>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</si>
  <si>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</si>
  <si>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</si>
  <si>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</si>
  <si>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</si>
  <si>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</si>
  <si>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</si>
  <si>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</si>
  <si>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</si>
  <si>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</si>
  <si>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</si>
  <si>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</si>
  <si>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</si>
  <si>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</si>
  <si>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</si>
  <si>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</si>
  <si>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</si>
  <si>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</si>
  <si>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</si>
  <si>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</si>
  <si>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</si>
  <si>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</si>
  <si>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</si>
  <si>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</si>
  <si>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</si>
  <si>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</si>
  <si>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</si>
  <si>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</si>
  <si>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</si>
  <si>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</si>
  <si>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</si>
  <si>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</si>
  <si>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</si>
  <si>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</si>
  <si>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</si>
  <si>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</si>
  <si>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</si>
  <si>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</si>
  <si>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</si>
  <si>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</si>
  <si>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</si>
  <si>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</si>
  <si>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</si>
  <si>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</si>
  <si>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</si>
  <si>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</si>
  <si>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</si>
  <si>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</si>
  <si>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</si>
  <si>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</si>
  <si>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</si>
  <si>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</si>
  <si>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</si>
  <si>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</si>
  <si>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</si>
  <si>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</si>
  <si>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</si>
  <si>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</si>
  <si>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</si>
  <si>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</si>
  <si>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</si>
  <si>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</si>
  <si>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</si>
  <si>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</si>
  <si>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</si>
  <si>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</si>
  <si>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</si>
  <si>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</si>
  <si>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</si>
  <si>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</si>
  <si>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</si>
  <si>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</si>
  <si>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</si>
  <si>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</si>
  <si>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</si>
  <si>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</si>
  <si>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</si>
  <si>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</si>
  <si>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</si>
  <si>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</si>
  <si>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</si>
  <si>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</si>
  <si>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</si>
  <si>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</si>
  <si>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</si>
  <si>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</si>
  <si>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</si>
  <si>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</si>
  <si>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</si>
  <si>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</si>
  <si>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</si>
  <si>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</si>
  <si>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</si>
  <si>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</si>
  <si>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</si>
  <si>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</si>
  <si>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</si>
  <si>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</si>
  <si>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</si>
  <si>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</si>
  <si>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</si>
  <si>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</si>
  <si>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</si>
  <si>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</si>
  <si>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</si>
  <si>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</si>
  <si>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</si>
  <si>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</si>
  <si>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</si>
  <si>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</si>
  <si>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</si>
  <si>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</si>
  <si>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</si>
  <si>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</si>
  <si>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</si>
  <si>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</si>
  <si>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</si>
  <si>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</si>
  <si>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</si>
  <si>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</si>
  <si>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</si>
  <si>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</si>
  <si>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</si>
  <si>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</si>
  <si>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</si>
  <si>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</si>
  <si>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</si>
  <si>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</si>
  <si>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</si>
  <si>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</si>
  <si>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</si>
  <si>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</si>
  <si>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</si>
  <si>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</si>
  <si>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</si>
  <si>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</si>
  <si>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</si>
  <si>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</si>
  <si>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</si>
  <si>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</si>
  <si>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</si>
  <si>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</si>
  <si>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</si>
  <si>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</si>
  <si>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</si>
  <si>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</si>
  <si>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</si>
  <si>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</si>
  <si>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</si>
  <si>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</si>
  <si>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</si>
  <si>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</si>
  <si>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</si>
  <si>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</si>
  <si>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</si>
  <si>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</si>
  <si>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</si>
  <si>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</si>
  <si>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</si>
  <si>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</si>
  <si>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</si>
  <si>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</si>
  <si>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</si>
  <si>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</si>
  <si>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</si>
  <si>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</si>
  <si>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</si>
  <si>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</si>
  <si>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</si>
  <si>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</si>
  <si>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</si>
  <si>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</si>
  <si>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</si>
  <si>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</si>
  <si>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</si>
  <si>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</si>
  <si>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</si>
  <si>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</si>
  <si>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</si>
  <si>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</si>
  <si>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</si>
  <si>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</si>
  <si>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</si>
  <si>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</si>
  <si>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</si>
  <si>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</si>
  <si>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</si>
  <si>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</si>
  <si>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</si>
  <si>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</si>
  <si>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</si>
  <si>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</si>
  <si>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</si>
  <si>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</si>
  <si>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</si>
  <si>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</si>
  <si>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</si>
  <si>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</si>
  <si>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</si>
  <si>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</si>
  <si>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</si>
  <si>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</si>
  <si>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</si>
  <si>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</si>
  <si>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</si>
  <si>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</si>
  <si>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</si>
  <si>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</si>
  <si>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</si>
  <si>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</si>
  <si>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</si>
  <si>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</si>
  <si>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</si>
  <si>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</si>
  <si>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</si>
  <si>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</si>
  <si>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</si>
  <si>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</si>
  <si>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</si>
  <si>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</si>
  <si>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</si>
  <si>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</si>
  <si>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</si>
  <si>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</si>
  <si>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</si>
  <si>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</si>
  <si>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</si>
  <si>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</si>
  <si>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</si>
  <si>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</si>
  <si>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</si>
  <si>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</si>
  <si>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</si>
  <si>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</si>
  <si>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</si>
  <si>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</si>
  <si>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</si>
  <si>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</si>
  <si>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</si>
  <si>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</si>
  <si>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</si>
  <si>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</si>
  <si>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</si>
  <si>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</si>
  <si>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</si>
  <si>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</si>
  <si>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</si>
  <si>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</si>
  <si>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</si>
  <si>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</si>
  <si>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</si>
  <si>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</si>
  <si>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</si>
  <si>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</si>
  <si>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</si>
  <si>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</si>
  <si>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</si>
  <si>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</si>
  <si>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</si>
  <si>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</si>
  <si>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</si>
  <si>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</si>
  <si>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</si>
  <si>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</si>
  <si>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</si>
  <si>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</si>
  <si>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</si>
  <si>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</si>
  <si>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</si>
  <si>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</si>
  <si>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</si>
  <si>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</si>
  <si>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</si>
  <si>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</si>
  <si>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</si>
  <si>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</si>
  <si>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</si>
  <si>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</si>
  <si>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</si>
  <si>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</si>
  <si>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</si>
  <si>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</si>
  <si>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</si>
  <si>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</si>
  <si>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</si>
  <si>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</si>
  <si>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</si>
  <si>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</si>
  <si>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</si>
  <si>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</si>
  <si>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</si>
  <si>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</si>
  <si>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</si>
  <si>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</si>
  <si>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</si>
  <si>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</si>
  <si>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</si>
  <si>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</si>
  <si>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</si>
  <si>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</si>
  <si>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</si>
  <si>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</si>
  <si>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</si>
  <si>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</si>
  <si>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</si>
  <si>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</si>
  <si>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</si>
  <si>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</si>
  <si>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</si>
  <si>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</si>
  <si>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</si>
  <si>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</si>
  <si>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</si>
  <si>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</si>
  <si>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</si>
  <si>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</si>
  <si>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</si>
  <si>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</si>
  <si>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</si>
  <si>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</si>
  <si>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</si>
  <si>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</si>
  <si>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</si>
  <si>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</si>
  <si>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</si>
  <si>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</si>
  <si>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</si>
  <si>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</si>
  <si>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</si>
  <si>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</si>
  <si>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</si>
  <si>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</si>
  <si>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</si>
  <si>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</si>
  <si>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</si>
  <si>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</si>
  <si>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</si>
  <si>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</si>
  <si>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</si>
  <si>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</si>
  <si>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</si>
  <si>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</si>
  <si>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</si>
  <si>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</si>
  <si>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</si>
  <si>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</si>
  <si>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</si>
  <si>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</si>
  <si>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</si>
  <si>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</si>
  <si>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</si>
  <si>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</si>
  <si>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</si>
  <si>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</si>
  <si>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</si>
  <si>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</si>
  <si>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</si>
  <si>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</si>
  <si>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</si>
  <si>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</si>
  <si>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</si>
  <si>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</si>
  <si>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</si>
  <si>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</si>
  <si>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</si>
  <si>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</si>
  <si>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</si>
  <si>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</si>
  <si>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</si>
  <si>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</si>
  <si>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</si>
  <si>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</si>
  <si>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</si>
  <si>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</si>
  <si>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</si>
  <si>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</si>
  <si>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</si>
  <si>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</si>
  <si>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</si>
  <si>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</si>
  <si>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</si>
  <si>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</si>
  <si>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</si>
  <si>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</si>
  <si>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</si>
  <si>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</si>
  <si>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</si>
  <si>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</si>
  <si>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</si>
  <si>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</si>
  <si>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</si>
  <si>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</si>
  <si>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</si>
  <si>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</si>
  <si>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</si>
  <si>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</si>
  <si>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</si>
  <si>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</si>
  <si>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</si>
  <si>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</si>
  <si>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</si>
  <si>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</si>
  <si>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</si>
  <si>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</si>
  <si>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</si>
  <si>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</si>
  <si>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</si>
  <si>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</si>
  <si>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</si>
  <si>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</si>
  <si>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</si>
  <si>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</si>
  <si>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</si>
  <si>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</si>
  <si>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</si>
  <si>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</si>
  <si>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</si>
  <si>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</si>
  <si>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</si>
  <si>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</si>
  <si>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</si>
  <si>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</si>
  <si>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</si>
  <si>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</si>
  <si>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</si>
  <si>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</si>
  <si>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</si>
  <si>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</si>
  <si>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</si>
  <si>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</si>
  <si>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</si>
  <si>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</si>
  <si>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</si>
  <si>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</si>
  <si>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</si>
  <si>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</si>
  <si>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</si>
  <si>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</si>
  <si>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</si>
  <si>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</si>
  <si>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</si>
  <si>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</si>
  <si>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</si>
  <si>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</si>
  <si>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</si>
  <si>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</si>
  <si>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</si>
  <si>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</si>
  <si>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</si>
  <si>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</si>
  <si>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</si>
  <si>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</si>
  <si>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</si>
  <si>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</si>
  <si>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</si>
  <si>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</si>
  <si>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</si>
  <si>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</si>
  <si>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</si>
  <si>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</si>
  <si>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</si>
  <si>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</si>
  <si>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</si>
  <si>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</si>
  <si>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</si>
  <si>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</si>
  <si>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</si>
  <si>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</si>
  <si>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</si>
  <si>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</si>
  <si>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</si>
  <si>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</si>
  <si>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</si>
  <si>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</si>
  <si>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</si>
  <si>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</si>
  <si>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</si>
  <si>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</si>
  <si>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</si>
  <si>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</si>
  <si>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</si>
  <si>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</si>
  <si>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</si>
  <si>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</si>
  <si>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</si>
  <si>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</si>
  <si>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</si>
  <si>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</si>
  <si>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</si>
  <si>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</si>
  <si>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</si>
  <si>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</si>
  <si>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</si>
  <si>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</si>
  <si>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</si>
  <si>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</si>
  <si>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</si>
  <si>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</si>
  <si>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</si>
  <si>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</si>
  <si>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</si>
  <si>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</si>
  <si>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</si>
  <si>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</si>
  <si>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</si>
  <si>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</si>
  <si>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</si>
  <si>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</si>
  <si>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</si>
  <si>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</si>
  <si>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</si>
  <si>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</si>
  <si>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</si>
  <si>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</si>
  <si>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</si>
  <si>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</si>
  <si>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</si>
  <si>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</si>
  <si>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</si>
  <si>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</si>
  <si>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</si>
  <si>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</si>
  <si>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</si>
  <si>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</si>
  <si>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</si>
  <si>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</si>
  <si>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</si>
  <si>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</si>
  <si>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</si>
  <si>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</si>
  <si>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</si>
  <si>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</si>
  <si>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</si>
  <si>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</si>
  <si>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</si>
  <si>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</si>
  <si>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</si>
  <si>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</si>
  <si>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</si>
  <si>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</si>
  <si>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</si>
  <si>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</si>
  <si>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</si>
  <si>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</si>
  <si>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</si>
  <si>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</si>
  <si>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</si>
  <si>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</si>
  <si>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</si>
  <si>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</si>
  <si>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</si>
  <si>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</si>
  <si>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</si>
  <si>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</si>
  <si>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</si>
  <si>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</si>
  <si>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</si>
  <si>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</si>
  <si>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</si>
  <si>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</si>
  <si>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</si>
  <si>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</si>
  <si>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</si>
  <si>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</si>
  <si>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</si>
  <si>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</si>
  <si>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</si>
  <si>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</si>
  <si>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</si>
  <si>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</si>
  <si>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</si>
  <si>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</si>
  <si>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</si>
  <si>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</si>
  <si>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</si>
  <si>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</si>
  <si>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</si>
  <si>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</si>
  <si>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</si>
  <si>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</si>
  <si>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</si>
  <si>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</si>
  <si>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</si>
  <si>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</si>
  <si>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</si>
  <si>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</si>
  <si>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</si>
  <si>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</si>
  <si>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</si>
  <si>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</si>
  <si>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</si>
  <si>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</si>
  <si>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</si>
  <si>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</si>
  <si>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</si>
  <si>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</si>
  <si>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</si>
  <si>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</si>
  <si>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</si>
  <si>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</si>
  <si>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</si>
  <si>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</si>
  <si>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</si>
  <si>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</si>
  <si>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</si>
  <si>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</si>
  <si>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</si>
  <si>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</si>
  <si>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</si>
  <si>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</si>
  <si>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</si>
  <si>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</si>
  <si>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</si>
  <si>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</si>
  <si>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</si>
  <si>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</si>
  <si>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</si>
  <si>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</si>
  <si>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</si>
  <si>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</si>
  <si>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</si>
  <si>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</si>
  <si>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</si>
  <si>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</si>
  <si>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</si>
  <si>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</si>
  <si>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</si>
  <si>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</si>
  <si>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</si>
  <si>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</si>
  <si>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</si>
  <si>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</si>
  <si>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</si>
  <si>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</si>
  <si>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</si>
  <si>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</si>
  <si>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</si>
  <si>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</si>
  <si>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</si>
  <si>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</si>
  <si>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</si>
  <si>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</si>
  <si>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</si>
  <si>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</si>
  <si>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</si>
  <si>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</si>
  <si>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</si>
  <si>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</si>
  <si>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</si>
  <si>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</si>
  <si>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</si>
  <si>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</si>
  <si>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</si>
  <si>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</si>
  <si>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</si>
  <si>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</si>
  <si>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</si>
  <si>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</si>
  <si>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</si>
  <si>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</si>
  <si>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</si>
  <si>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</si>
  <si>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</si>
  <si>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</si>
  <si>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</si>
  <si>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</si>
  <si>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</si>
  <si>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</si>
  <si>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</si>
  <si>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</si>
  <si>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</si>
  <si>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</si>
  <si>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</si>
  <si>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</si>
  <si>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</si>
  <si>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</si>
  <si>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</si>
  <si>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</si>
  <si>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</si>
  <si>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</si>
  <si>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</si>
  <si>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</si>
  <si>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</si>
  <si>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</si>
  <si>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</si>
  <si>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</si>
  <si>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</si>
  <si>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</si>
  <si>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</si>
  <si>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</si>
  <si>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</si>
  <si>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</si>
  <si>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</si>
  <si>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</si>
  <si>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</si>
  <si>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</si>
  <si>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</si>
  <si>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</si>
  <si>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</si>
  <si>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</si>
  <si>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</si>
  <si>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</si>
  <si>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</si>
  <si>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</si>
  <si>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</si>
  <si>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</si>
  <si>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</si>
  <si>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</si>
  <si>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</si>
  <si>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</si>
  <si>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</si>
  <si>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</si>
  <si>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</si>
  <si>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</si>
  <si>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</si>
  <si>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</si>
  <si>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</si>
  <si>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</si>
  <si>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</si>
  <si>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</si>
  <si>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</si>
  <si>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</si>
  <si>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</si>
  <si>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</si>
  <si>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</si>
  <si>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</si>
  <si>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</si>
  <si>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</si>
  <si>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</si>
  <si>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</si>
  <si>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</si>
  <si>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</si>
  <si>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</si>
  <si>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</si>
  <si>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</si>
  <si>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</si>
  <si>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</si>
  <si>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</si>
  <si>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</si>
  <si>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</si>
  <si>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</si>
  <si>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</si>
  <si>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</si>
  <si>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</si>
  <si>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</si>
  <si>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</si>
  <si>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</si>
  <si>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</si>
  <si>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</si>
  <si>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</si>
  <si>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</si>
  <si>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</si>
  <si>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</si>
  <si>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</si>
  <si>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</si>
  <si>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</si>
  <si>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</si>
  <si>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</si>
  <si>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</si>
  <si>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</si>
  <si>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</si>
  <si>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</si>
  <si>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</si>
  <si>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</si>
  <si>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</si>
  <si>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</si>
  <si>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</si>
  <si>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</si>
  <si>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</si>
  <si>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</si>
  <si>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</si>
  <si>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</si>
  <si>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</si>
  <si>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</si>
  <si>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</si>
  <si>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</si>
  <si>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</si>
  <si>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</si>
  <si>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</si>
  <si>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</si>
  <si>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</si>
  <si>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</si>
  <si>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</si>
  <si>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</si>
  <si>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</si>
  <si>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</si>
  <si>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</si>
  <si>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</si>
  <si>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</si>
  <si>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</si>
  <si>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</si>
  <si>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</si>
  <si>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</si>
  <si>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</si>
  <si>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</si>
  <si>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</si>
  <si>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</si>
  <si>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</si>
  <si>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</si>
  <si>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</si>
  <si>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</si>
  <si>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</si>
  <si>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</si>
  <si>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</si>
  <si>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</si>
  <si>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</si>
  <si>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</si>
  <si>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</si>
  <si>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</si>
  <si>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</si>
  <si>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</si>
  <si>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</si>
  <si>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</si>
  <si>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</si>
  <si>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</si>
  <si>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</si>
  <si>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</si>
  <si>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</si>
  <si>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</si>
  <si>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</si>
  <si>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</si>
  <si>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</si>
  <si>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</si>
  <si>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</si>
  <si>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</si>
  <si>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</si>
  <si>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</si>
  <si>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</si>
  <si>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</si>
  <si>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</si>
  <si>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</si>
  <si>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</si>
  <si>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</si>
  <si>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</si>
  <si>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</si>
  <si>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</si>
  <si>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</si>
  <si>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</si>
  <si>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</si>
  <si>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</si>
  <si>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</si>
  <si>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</si>
  <si>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</si>
  <si>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</si>
  <si>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</si>
  <si>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</si>
  <si>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</si>
  <si>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</si>
  <si>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</si>
  <si>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</si>
  <si>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</si>
  <si>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</si>
  <si>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</si>
  <si>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</si>
  <si>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</si>
  <si>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</si>
  <si>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</si>
  <si>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</si>
  <si>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</si>
  <si>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</si>
  <si>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</si>
  <si>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</si>
  <si>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</si>
  <si>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</si>
  <si>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</si>
  <si>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</si>
  <si>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</si>
  <si>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</si>
  <si>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</si>
  <si>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</si>
  <si>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</si>
  <si>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</si>
  <si>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</si>
  <si>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</si>
  <si>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</si>
  <si>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</si>
  <si>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</si>
  <si>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</si>
  <si>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</si>
  <si>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</si>
  <si>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</si>
  <si>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</si>
  <si>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</si>
  <si>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</si>
  <si>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</si>
  <si>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</si>
  <si>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</si>
  <si>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</si>
  <si>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</si>
  <si>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</si>
  <si>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</si>
  <si>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</si>
  <si>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</si>
  <si>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</si>
  <si>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</si>
  <si>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</si>
  <si>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</si>
  <si>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</si>
  <si>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</si>
  <si>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</si>
  <si>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</si>
  <si>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</si>
  <si>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</si>
  <si>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</si>
  <si>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</si>
  <si>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</si>
  <si>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</si>
  <si>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</si>
  <si>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</si>
  <si>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</si>
  <si>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</si>
  <si>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</si>
  <si>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</si>
  <si>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</si>
  <si>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</si>
  <si>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</si>
  <si>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</si>
  <si>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</si>
  <si>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</si>
  <si>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</si>
  <si>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</si>
  <si>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</si>
  <si>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</si>
  <si>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</si>
  <si>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</si>
  <si>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</si>
  <si>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</si>
  <si>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</si>
  <si>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</si>
  <si>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</si>
  <si>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</si>
  <si>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</si>
  <si>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</si>
  <si>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</si>
  <si>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</si>
  <si>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</si>
  <si>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</si>
  <si>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</si>
  <si>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</si>
  <si>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</si>
  <si>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</si>
  <si>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</si>
  <si>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</si>
  <si>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</si>
  <si>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</si>
  <si>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</si>
  <si>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</si>
  <si>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</si>
  <si>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</si>
  <si>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</si>
  <si>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</si>
  <si>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</si>
  <si>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</si>
  <si>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</si>
  <si>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</si>
  <si>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</si>
  <si>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</si>
  <si>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</si>
  <si>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</si>
  <si>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</si>
  <si>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</si>
  <si>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</si>
  <si>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</si>
  <si>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</si>
  <si>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</si>
  <si>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</si>
  <si>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</si>
  <si>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</si>
  <si>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</si>
  <si>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</si>
  <si>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</si>
  <si>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</si>
  <si>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</si>
  <si>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</si>
  <si>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</si>
  <si>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</si>
  <si>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</si>
  <si>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</si>
  <si>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</si>
  <si>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</si>
  <si>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</si>
  <si>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</si>
  <si>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</si>
  <si>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</si>
  <si>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</si>
  <si>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</si>
  <si>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</si>
  <si>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</si>
  <si>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</si>
  <si>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</si>
  <si>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</si>
  <si>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</si>
  <si>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</si>
  <si>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</si>
  <si>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</si>
  <si>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</si>
  <si>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</si>
  <si>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</si>
  <si>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</si>
  <si>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</si>
  <si>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</si>
  <si>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</si>
  <si>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</si>
  <si>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</si>
  <si>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</si>
  <si>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</si>
  <si>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</si>
  <si>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</si>
  <si>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</si>
  <si>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</si>
  <si>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</si>
  <si>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</si>
  <si>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</si>
  <si>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</si>
  <si>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</si>
  <si>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</si>
  <si>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</si>
  <si>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</si>
  <si>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</si>
  <si>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</si>
  <si>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</si>
  <si>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</si>
  <si>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</si>
  <si>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</si>
  <si>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</si>
  <si>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</si>
  <si>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</si>
  <si>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</si>
  <si>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</si>
  <si>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</si>
  <si>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</si>
  <si>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</si>
  <si>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</si>
  <si>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</si>
  <si>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</si>
  <si>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</si>
  <si>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</si>
  <si>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</si>
  <si>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</si>
  <si>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</si>
  <si>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</si>
  <si>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</si>
  <si>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</si>
  <si>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</si>
  <si>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</si>
  <si>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</si>
  <si>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</si>
  <si>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</si>
  <si>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</si>
  <si>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</si>
  <si>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</si>
  <si>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</si>
  <si>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</si>
  <si>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</si>
  <si>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</si>
  <si>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</si>
  <si>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</si>
  <si>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</si>
  <si>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</si>
  <si>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</si>
  <si>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</si>
  <si>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</si>
  <si>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</si>
  <si>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</si>
  <si>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</si>
  <si>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</si>
  <si>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</si>
  <si>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</si>
  <si>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</si>
  <si>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</si>
  <si>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</si>
  <si>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</si>
  <si>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</si>
  <si>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</si>
  <si>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</si>
  <si>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</si>
  <si>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</si>
  <si>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</si>
  <si>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</si>
  <si>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</si>
  <si>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</si>
  <si>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</si>
  <si>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</si>
  <si>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</si>
  <si>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</si>
  <si>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</si>
  <si>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</si>
  <si>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</si>
  <si>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</si>
  <si>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</si>
  <si>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</si>
  <si>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</si>
  <si>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</si>
  <si>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</si>
  <si>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</si>
  <si>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</si>
  <si>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</si>
  <si>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</si>
  <si>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</si>
  <si>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</si>
  <si>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</si>
  <si>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</si>
  <si>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</si>
  <si>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</si>
  <si>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</si>
  <si>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</si>
  <si>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</si>
  <si>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</si>
  <si>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</si>
  <si>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</si>
  <si>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</si>
  <si>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</si>
  <si>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</si>
  <si>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</si>
  <si>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</si>
  <si>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</si>
  <si>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</si>
  <si>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</si>
  <si>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</si>
  <si>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</si>
  <si>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</si>
  <si>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</si>
  <si>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</si>
  <si>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</si>
  <si>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</si>
  <si>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</si>
  <si>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</si>
  <si>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</si>
  <si>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</si>
  <si>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</si>
  <si>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</si>
  <si>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</si>
  <si>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</si>
  <si>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</si>
  <si>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</si>
  <si>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</si>
  <si>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</si>
  <si>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</si>
  <si>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</si>
  <si>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</si>
  <si>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</si>
  <si>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</si>
  <si>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</si>
  <si>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</si>
  <si>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</si>
  <si>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</si>
  <si>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</si>
  <si>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</si>
  <si>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</si>
  <si>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</si>
  <si>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</si>
  <si>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</si>
  <si>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</si>
  <si>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</si>
  <si>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</si>
  <si>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</si>
  <si>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</si>
  <si>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</si>
  <si>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</si>
  <si>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</si>
  <si>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</si>
  <si>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</si>
  <si>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</si>
  <si>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</si>
  <si>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</si>
  <si>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</si>
  <si>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</si>
  <si>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</si>
  <si>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</si>
  <si>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</si>
  <si>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</si>
  <si>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</si>
  <si>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</si>
  <si>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</si>
  <si>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</si>
  <si>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</si>
  <si>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</si>
  <si>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</si>
  <si>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</si>
  <si>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</si>
  <si>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</si>
  <si>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</si>
  <si>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</si>
  <si>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</si>
  <si>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</si>
  <si>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</si>
  <si>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</si>
  <si>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</si>
  <si>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</si>
  <si>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</si>
  <si>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</si>
  <si>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</si>
  <si>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</si>
  <si>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</si>
  <si>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</si>
  <si>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</si>
  <si>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</si>
  <si>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</si>
  <si>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</si>
  <si>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</si>
  <si>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</si>
  <si>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</si>
  <si>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</si>
  <si>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</si>
  <si>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</si>
  <si>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</si>
  <si>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</si>
  <si>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</si>
  <si>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</si>
  <si>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</si>
  <si>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</si>
  <si>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</si>
  <si>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</si>
  <si>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</si>
  <si>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</si>
  <si>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</si>
  <si>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</si>
  <si>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</si>
  <si>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</si>
  <si>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</si>
  <si>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</si>
  <si>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</si>
  <si>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</si>
  <si>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</si>
  <si>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</si>
  <si>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</si>
  <si>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</si>
  <si>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</si>
  <si>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</si>
  <si>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</si>
  <si>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</si>
  <si>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</si>
  <si>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</si>
  <si>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</si>
  <si>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</si>
  <si>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</si>
  <si>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</si>
  <si>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</si>
  <si>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</si>
  <si>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</si>
  <si>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</si>
  <si>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</si>
  <si>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</si>
  <si>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</si>
  <si>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</si>
  <si>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</si>
  <si>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</si>
  <si>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</si>
  <si>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</si>
  <si>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</si>
  <si>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</si>
  <si>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</si>
  <si>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</si>
  <si>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</si>
  <si>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</si>
  <si>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</si>
  <si>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</si>
  <si>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</si>
  <si>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</si>
  <si>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</si>
  <si>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</si>
  <si>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</si>
  <si>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</si>
  <si>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</si>
  <si>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</si>
  <si>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</si>
  <si>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</si>
  <si>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</si>
  <si>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</si>
  <si>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</si>
  <si>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</si>
  <si>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</si>
  <si>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</si>
  <si>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</si>
  <si>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</si>
  <si>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</si>
  <si>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</si>
  <si>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</si>
  <si>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</si>
  <si>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</si>
  <si>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</si>
  <si>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</si>
  <si>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</si>
  <si>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</si>
  <si>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</si>
  <si>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</si>
  <si>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</si>
  <si>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</si>
  <si>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</si>
  <si>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</si>
  <si>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</si>
  <si>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</si>
  <si>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</si>
  <si>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</si>
  <si>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</si>
  <si>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</si>
  <si>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</si>
  <si>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</si>
  <si>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</si>
  <si>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</si>
  <si>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</si>
  <si>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</si>
  <si>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</si>
  <si>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</si>
  <si>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</si>
  <si>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</si>
  <si>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</si>
  <si>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</si>
  <si>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</si>
  <si>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</si>
  <si>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</si>
  <si>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</si>
  <si>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</si>
  <si>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</si>
  <si>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</si>
  <si>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</si>
  <si>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</si>
  <si>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</si>
  <si>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</si>
  <si>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</si>
  <si>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</si>
  <si>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</si>
  <si>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</si>
  <si>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</si>
  <si>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</si>
  <si>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</si>
  <si>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</si>
  <si>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</si>
  <si>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</si>
  <si>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</si>
  <si>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</si>
  <si>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</si>
  <si>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</si>
  <si>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</si>
  <si>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</si>
  <si>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</si>
  <si>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</si>
  <si>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</si>
  <si>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</si>
  <si>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</si>
  <si>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</si>
  <si>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</si>
  <si>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</si>
  <si>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</si>
  <si>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</si>
  <si>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</si>
  <si>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</si>
  <si>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</si>
  <si>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</si>
  <si>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</si>
  <si>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</si>
  <si>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</si>
  <si>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</si>
  <si>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</si>
  <si>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</si>
  <si>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</si>
  <si>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</si>
  <si>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</si>
  <si>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</si>
  <si>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</si>
  <si>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</si>
  <si>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</si>
  <si>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</si>
  <si>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</si>
  <si>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</si>
  <si>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</si>
  <si>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</si>
  <si>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</si>
  <si>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</si>
  <si>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</si>
  <si>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</si>
  <si>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</si>
  <si>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</si>
  <si>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</si>
  <si>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</si>
  <si>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</si>
  <si>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</si>
  <si>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</si>
  <si>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</si>
  <si>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</si>
  <si>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</si>
  <si>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</si>
  <si>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</si>
  <si>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</si>
  <si>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</si>
  <si>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</si>
  <si>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</si>
  <si>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</si>
  <si>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</si>
  <si>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</si>
  <si>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</si>
  <si>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</si>
  <si>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</si>
  <si>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</si>
  <si>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</si>
  <si>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</si>
  <si>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</si>
  <si>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</si>
  <si>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</si>
  <si>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</si>
  <si>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</si>
  <si>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</si>
  <si>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</si>
  <si>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</si>
  <si>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</si>
  <si>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</si>
  <si>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</si>
  <si>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</si>
  <si>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</si>
  <si>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</si>
  <si>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</si>
  <si>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</si>
  <si>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</si>
  <si>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</si>
  <si>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</si>
  <si>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</si>
  <si>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</si>
  <si>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</si>
  <si>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</si>
  <si>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</si>
  <si>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</si>
  <si>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</si>
  <si>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</si>
  <si>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</si>
  <si>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</si>
  <si>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</si>
  <si>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</si>
  <si>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</si>
  <si>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</si>
  <si>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</si>
  <si>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</si>
  <si>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</si>
  <si>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</si>
  <si>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</si>
  <si>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</si>
  <si>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</si>
  <si>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</si>
  <si>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</si>
  <si>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</si>
  <si>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</si>
  <si>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</si>
  <si>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</si>
  <si>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</si>
  <si>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</si>
  <si>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</si>
  <si>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</si>
  <si>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</si>
  <si>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</si>
  <si>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</si>
  <si>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</si>
  <si>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</si>
  <si>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</si>
  <si>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</si>
  <si>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</si>
  <si>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</si>
  <si>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</si>
  <si>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</si>
  <si>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</si>
  <si>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</si>
  <si>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</si>
  <si>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</si>
  <si>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</si>
  <si>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</si>
  <si>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</si>
  <si>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</si>
  <si>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</si>
  <si>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</si>
  <si>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</si>
  <si>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</si>
  <si>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</si>
  <si>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</si>
  <si>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</si>
  <si>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</si>
  <si>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</si>
  <si>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</si>
  <si>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</si>
  <si>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</si>
  <si>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</si>
  <si>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</si>
  <si>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</si>
  <si>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</si>
  <si>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</si>
  <si>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</si>
  <si>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</si>
  <si>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</si>
  <si>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</si>
  <si>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</si>
  <si>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</si>
  <si>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</si>
  <si>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</si>
  <si>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</si>
  <si>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</si>
  <si>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</si>
  <si>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</si>
  <si>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</si>
  <si>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</si>
  <si>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</si>
  <si>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</si>
  <si>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</si>
  <si>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</si>
  <si>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</si>
  <si>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</si>
  <si>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</si>
  <si>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</si>
  <si>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</si>
  <si>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</si>
  <si>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</si>
  <si>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</si>
  <si>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</si>
  <si>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</si>
  <si>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</si>
  <si>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</si>
  <si>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</si>
  <si>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</si>
  <si>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</si>
  <si>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</si>
  <si>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</si>
  <si>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</si>
  <si>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</si>
  <si>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</si>
  <si>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</si>
  <si>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</si>
  <si>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</si>
  <si>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</si>
  <si>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</si>
  <si>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</si>
  <si>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</si>
  <si>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</si>
  <si>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</si>
  <si>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</si>
  <si>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</si>
  <si>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</si>
  <si>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</si>
  <si>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</si>
  <si>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</si>
  <si>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</si>
  <si>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</si>
  <si>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</si>
  <si>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</si>
  <si>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</si>
  <si>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</si>
  <si>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</si>
  <si>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</si>
  <si>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</si>
  <si>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</si>
  <si>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</si>
  <si>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</si>
  <si>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</si>
  <si>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</si>
  <si>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</si>
  <si>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</si>
  <si>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</si>
  <si>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</si>
  <si>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</si>
  <si>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</si>
  <si>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</si>
  <si>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</si>
  <si>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</si>
  <si>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</si>
  <si>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</si>
  <si>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</si>
  <si>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</si>
  <si>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</si>
  <si>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</si>
  <si>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</si>
  <si>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</si>
  <si>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</si>
  <si>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</si>
  <si>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</si>
  <si>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</si>
  <si>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</si>
  <si>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</si>
  <si>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</si>
  <si>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</si>
  <si>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</si>
  <si>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</si>
  <si>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</si>
  <si>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</si>
  <si>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</si>
  <si>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</si>
  <si>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</si>
  <si>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</si>
  <si>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</si>
  <si>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</si>
  <si>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</si>
  <si>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</si>
  <si>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</si>
  <si>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</si>
  <si>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</si>
  <si>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</si>
  <si>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</si>
  <si>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</si>
  <si>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</si>
  <si>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</si>
  <si>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</si>
  <si>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</si>
  <si>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</si>
  <si>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</si>
  <si>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</si>
  <si>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</si>
  <si>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</si>
  <si>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</si>
  <si>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</si>
  <si>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</si>
  <si>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</si>
  <si>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</si>
  <si>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</si>
  <si>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</si>
  <si>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</si>
  <si>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</si>
  <si>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</si>
  <si>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</si>
  <si>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</si>
  <si>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</si>
  <si>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</si>
  <si>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</si>
  <si>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</si>
  <si>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</si>
  <si>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</si>
  <si>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</si>
  <si>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</si>
  <si>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</si>
  <si>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</si>
  <si>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</si>
  <si>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</si>
  <si>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</si>
  <si>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</si>
  <si>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</si>
  <si>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</si>
  <si>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</si>
  <si>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</si>
  <si>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</si>
  <si>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</si>
  <si>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</si>
  <si>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</si>
  <si>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</si>
  <si>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</si>
  <si>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</si>
  <si>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</si>
  <si>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</si>
  <si>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</si>
  <si>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</si>
  <si>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</si>
  <si>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</si>
  <si>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</si>
  <si>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</si>
  <si>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</si>
  <si>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</si>
  <si>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</si>
  <si>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</si>
  <si>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</si>
  <si>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</si>
  <si>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</si>
  <si>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</si>
  <si>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</si>
  <si>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</si>
  <si>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</si>
  <si>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</si>
  <si>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</si>
  <si>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</si>
  <si>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</si>
  <si>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</si>
  <si>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</si>
  <si>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</si>
  <si>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</si>
  <si>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</si>
  <si>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</si>
  <si>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</si>
  <si>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</si>
  <si>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</si>
  <si>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</si>
  <si>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</si>
  <si>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</si>
  <si>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</si>
  <si>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</si>
  <si>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</si>
  <si>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</si>
  <si>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</si>
  <si>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</si>
  <si>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</si>
  <si>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</si>
  <si>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</si>
  <si>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</si>
  <si>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</si>
  <si>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</si>
  <si>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</si>
  <si>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</si>
  <si>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</si>
  <si>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</si>
  <si>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</si>
  <si>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</si>
  <si>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</si>
  <si>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</si>
  <si>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</si>
  <si>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</si>
  <si>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</si>
  <si>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</si>
  <si>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</si>
  <si>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</si>
  <si>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</si>
  <si>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</si>
  <si>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</si>
  <si>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</si>
  <si>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</si>
  <si>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</si>
  <si>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</si>
  <si>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</si>
  <si>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</si>
  <si>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</si>
  <si>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</si>
  <si>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</si>
  <si>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</si>
  <si>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</si>
  <si>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</si>
  <si>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</si>
  <si>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</si>
  <si>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</si>
  <si>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</si>
  <si>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</si>
  <si>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</si>
  <si>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</si>
  <si>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</si>
  <si>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</si>
  <si>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</si>
  <si>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</si>
  <si>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</si>
  <si>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</si>
  <si>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</si>
  <si>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</si>
  <si>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</si>
  <si>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</si>
  <si>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</si>
  <si>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</si>
  <si>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</si>
  <si>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</si>
  <si>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</si>
  <si>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</si>
  <si>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</si>
  <si>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</si>
  <si>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</si>
  <si>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</si>
  <si>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</si>
  <si>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</si>
  <si>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</si>
  <si>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</si>
  <si>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</si>
  <si>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</si>
  <si>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</si>
  <si>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</si>
  <si>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</si>
  <si>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</si>
  <si>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</si>
  <si>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</si>
  <si>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</si>
  <si>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</si>
  <si>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</si>
  <si>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</si>
  <si>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</si>
  <si>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</si>
  <si>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</si>
  <si>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</si>
  <si>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</si>
  <si>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</si>
  <si>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</si>
  <si>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</si>
  <si>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</si>
  <si>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</si>
  <si>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</si>
  <si>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</si>
  <si>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</si>
  <si>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</si>
  <si>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</si>
  <si>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</si>
  <si>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</si>
  <si>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</si>
  <si>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</si>
  <si>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</si>
  <si>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</si>
  <si>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</si>
  <si>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</si>
  <si>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</si>
  <si>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</si>
  <si>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</si>
  <si>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</si>
  <si>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</si>
  <si>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</si>
  <si>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</si>
  <si>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</si>
  <si>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</si>
  <si>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</si>
  <si>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</si>
  <si>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</si>
  <si>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</si>
  <si>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</si>
  <si>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</si>
  <si>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</si>
  <si>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</si>
  <si>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</si>
  <si>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</si>
  <si>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</si>
  <si>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</si>
  <si>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</si>
  <si>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</si>
  <si>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</si>
  <si>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</si>
  <si>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</si>
  <si>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</si>
  <si>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</si>
  <si>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</si>
  <si>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</si>
  <si>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</si>
  <si>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</si>
  <si>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</si>
  <si>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</si>
  <si>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</si>
  <si>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</si>
  <si>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</si>
  <si>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</si>
  <si>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</si>
  <si>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</si>
  <si>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</si>
  <si>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</si>
  <si>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</si>
  <si>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</si>
  <si>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</si>
  <si>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</si>
  <si>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</si>
  <si>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</si>
  <si>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</si>
  <si>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</si>
  <si>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</si>
  <si>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</si>
  <si>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</si>
  <si>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</si>
  <si>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</si>
  <si>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</si>
  <si>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</si>
  <si>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</si>
  <si>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</si>
  <si>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</si>
  <si>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</si>
  <si>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</si>
  <si>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</si>
  <si>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</si>
  <si>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</si>
  <si>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</si>
  <si>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</si>
  <si>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</si>
  <si>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</si>
  <si>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</si>
  <si>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</si>
  <si>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</si>
  <si>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</si>
  <si>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</si>
  <si>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</si>
  <si>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</si>
  <si>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</si>
  <si>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</si>
  <si>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</si>
  <si>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</si>
  <si>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</si>
  <si>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</si>
  <si>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</si>
  <si>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</si>
  <si>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</si>
  <si>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</si>
  <si>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</si>
  <si>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</si>
  <si>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</si>
  <si>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</si>
  <si>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</si>
  <si>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</si>
  <si>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</si>
  <si>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</si>
  <si>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</si>
  <si>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</si>
  <si>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</si>
  <si>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</si>
  <si>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</si>
  <si>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</si>
  <si>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</si>
  <si>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</si>
  <si>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</si>
  <si>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</si>
  <si>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</si>
  <si>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</si>
  <si>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</si>
  <si>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</si>
  <si>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</si>
  <si>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</si>
  <si>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</si>
  <si>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</si>
  <si>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</si>
  <si>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</si>
  <si>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</si>
  <si>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</si>
  <si>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</si>
  <si>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</si>
  <si>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</si>
  <si>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</si>
  <si>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</si>
  <si>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</si>
  <si>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</si>
  <si>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</si>
  <si>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</si>
  <si>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</si>
  <si>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</si>
  <si>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</si>
  <si>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</si>
  <si>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</si>
  <si>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</si>
  <si>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</si>
  <si>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</si>
  <si>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</si>
  <si>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</si>
  <si>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</si>
  <si>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</si>
  <si>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</si>
  <si>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</si>
  <si>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</si>
  <si>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</si>
  <si>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</si>
  <si>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</si>
  <si>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</si>
  <si>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</si>
  <si>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</si>
  <si>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</si>
  <si>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</si>
  <si>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</si>
  <si>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</si>
  <si>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</si>
  <si>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</si>
  <si>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</si>
  <si>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</si>
  <si>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</si>
  <si>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</si>
  <si>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</si>
  <si>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</si>
  <si>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</si>
  <si>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</si>
  <si>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</si>
  <si>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</si>
  <si>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</si>
  <si>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</si>
  <si>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</si>
  <si>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</si>
  <si>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</si>
  <si>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</si>
  <si>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</si>
  <si>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</si>
  <si>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</si>
  <si>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</si>
  <si>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</si>
  <si>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</si>
  <si>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</si>
  <si>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</si>
  <si>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</si>
  <si>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</si>
  <si>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</si>
  <si>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</si>
  <si>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</si>
  <si>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</si>
  <si>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</si>
  <si>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</si>
  <si>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</si>
  <si>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</si>
  <si>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</si>
  <si>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</si>
  <si>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</si>
  <si>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</si>
  <si>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</si>
  <si>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</si>
  <si>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</si>
  <si>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</si>
  <si>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</si>
  <si>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</si>
  <si>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</si>
  <si>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</si>
  <si>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</si>
  <si>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</si>
  <si>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</si>
  <si>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</si>
  <si>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</si>
  <si>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</si>
  <si>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</si>
  <si>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</si>
  <si>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</si>
  <si>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</si>
  <si>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</si>
  <si>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</si>
  <si>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</si>
  <si>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</si>
  <si>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</si>
  <si>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</si>
  <si>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</si>
  <si>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</si>
  <si>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</si>
  <si>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</si>
  <si>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</si>
  <si>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</si>
  <si>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</si>
  <si>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</si>
  <si>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</si>
  <si>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</si>
  <si>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</si>
  <si>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</si>
  <si>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</si>
  <si>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</si>
  <si>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</si>
  <si>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</si>
  <si>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</si>
  <si>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</si>
  <si>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</si>
  <si>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</si>
  <si>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</si>
  <si>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</si>
  <si>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</si>
  <si>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</si>
  <si>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</si>
  <si>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</si>
  <si>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</si>
  <si>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</si>
  <si>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</si>
  <si>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</si>
  <si>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</si>
  <si>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</si>
  <si>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</si>
  <si>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</si>
  <si>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</si>
  <si>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</si>
  <si>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</si>
  <si>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</si>
  <si>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</si>
  <si>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</si>
  <si>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</si>
  <si>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</si>
  <si>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</si>
  <si>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</si>
  <si>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</si>
  <si>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</si>
  <si>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</si>
  <si>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</si>
  <si>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</si>
  <si>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</si>
  <si>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</si>
  <si>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</si>
  <si>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</si>
  <si>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</si>
  <si>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</si>
  <si>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</si>
  <si>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</si>
  <si>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</si>
  <si>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</si>
  <si>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</si>
  <si>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</si>
  <si>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</si>
  <si>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</si>
  <si>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</si>
  <si>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</si>
  <si>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</si>
  <si>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</si>
  <si>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</si>
  <si>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</si>
  <si>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</si>
  <si>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</si>
  <si>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</si>
  <si>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</si>
  <si>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</si>
  <si>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</si>
  <si>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</si>
  <si>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</si>
  <si>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</si>
  <si>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</si>
  <si>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</si>
  <si>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</si>
  <si>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</si>
  <si>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</si>
  <si>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</si>
  <si>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</si>
  <si>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</si>
  <si>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</si>
  <si>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</si>
  <si>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</si>
  <si>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</si>
  <si>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</si>
  <si>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</si>
  <si>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</si>
  <si>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</si>
  <si>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</si>
  <si>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</si>
  <si>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</si>
  <si>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</si>
  <si>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</si>
  <si>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</si>
  <si>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</si>
  <si>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</si>
  <si>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</si>
  <si>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</si>
  <si>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</si>
  <si>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</si>
  <si>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</si>
  <si>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</si>
  <si>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</si>
  <si>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</si>
  <si>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</si>
  <si>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</si>
  <si>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</si>
  <si>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</si>
  <si>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</si>
  <si>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</si>
  <si>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</si>
  <si>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</si>
  <si>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</si>
  <si>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</si>
  <si>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</si>
  <si>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</si>
  <si>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</si>
  <si>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</si>
  <si>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</si>
  <si>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</si>
  <si>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</si>
  <si>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</si>
  <si>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</si>
  <si>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</si>
  <si>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</si>
  <si>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</si>
  <si>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</si>
  <si>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</si>
  <si>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</si>
  <si>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</si>
  <si>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</si>
  <si>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</si>
  <si>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</si>
  <si>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</si>
  <si>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</si>
  <si>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</si>
  <si>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</si>
  <si>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</si>
  <si>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</si>
  <si>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</si>
  <si>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</si>
  <si>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</si>
  <si>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</si>
  <si>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</si>
  <si>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</si>
  <si>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</si>
  <si>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</si>
  <si>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</si>
  <si>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</si>
  <si>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</si>
  <si>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</si>
  <si>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</si>
  <si>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</si>
  <si>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</si>
  <si>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</si>
  <si>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</si>
  <si>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</si>
  <si>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</si>
  <si>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</si>
  <si>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</si>
  <si>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</si>
  <si>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</si>
  <si>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</si>
  <si>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</si>
  <si>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</si>
  <si>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</si>
  <si>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</si>
  <si>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</si>
  <si>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</si>
  <si>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</si>
  <si>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</si>
  <si>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</si>
  <si>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</si>
  <si>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</si>
  <si>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</si>
  <si>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</si>
  <si>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</si>
  <si>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</si>
  <si>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</si>
  <si>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</si>
  <si>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</si>
  <si>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</si>
  <si>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</si>
  <si>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</si>
  <si>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</si>
  <si>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</si>
  <si>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</si>
  <si>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</si>
  <si>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</si>
  <si>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</si>
  <si>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</si>
  <si>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</si>
  <si>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</si>
  <si>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</si>
  <si>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</si>
  <si>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</si>
  <si>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</si>
  <si>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</si>
  <si>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</si>
  <si>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</si>
  <si>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</si>
  <si>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</si>
  <si>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</si>
  <si>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</si>
  <si>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</si>
  <si>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</si>
  <si>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</si>
  <si>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</si>
  <si>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</si>
  <si>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</si>
  <si>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</si>
  <si>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</si>
  <si>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</si>
  <si>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</si>
  <si>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</si>
  <si>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</si>
  <si>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</si>
  <si>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</si>
  <si>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</si>
  <si>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</si>
  <si>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</si>
  <si>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</si>
  <si>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</si>
  <si>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</si>
  <si>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</si>
  <si>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</si>
  <si>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</si>
  <si>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</si>
  <si>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</si>
  <si>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</si>
  <si>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</si>
  <si>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</si>
  <si>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</si>
  <si>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</si>
  <si>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</si>
  <si>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</si>
  <si>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</si>
  <si>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</si>
  <si>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</si>
  <si>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</si>
  <si>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</si>
  <si>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</si>
  <si>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</si>
  <si>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</si>
  <si>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</si>
  <si>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</si>
  <si>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</si>
  <si>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</si>
  <si>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</si>
  <si>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</si>
  <si>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</si>
  <si>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</si>
  <si>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</si>
  <si>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</si>
  <si>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</si>
  <si>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</si>
  <si>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</si>
  <si>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</si>
  <si>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</si>
  <si>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</si>
  <si>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</si>
  <si>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</si>
  <si>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</si>
  <si>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</si>
  <si>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</si>
  <si>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</si>
  <si>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</si>
  <si>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</si>
  <si>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</si>
  <si>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</si>
  <si>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</si>
  <si>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</si>
  <si>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</si>
  <si>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</si>
  <si>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</si>
  <si>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</si>
  <si>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</si>
  <si>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</si>
  <si>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</si>
  <si>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</si>
  <si>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</si>
  <si>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</si>
  <si>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</si>
  <si>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</si>
  <si>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</si>
  <si>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</si>
  <si>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</si>
  <si>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</si>
  <si>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</si>
  <si>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</si>
  <si>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</si>
  <si>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</si>
  <si>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</si>
  <si>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</si>
  <si>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</si>
  <si>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</si>
  <si>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</si>
  <si>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</si>
  <si>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</si>
  <si>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</si>
  <si>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</si>
  <si>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</si>
  <si>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</si>
  <si>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</si>
  <si>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</si>
  <si>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</si>
  <si>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</si>
  <si>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</si>
  <si>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</si>
  <si>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</si>
  <si>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</si>
  <si>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</si>
  <si>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</si>
  <si>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</si>
  <si>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</si>
  <si>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</si>
  <si>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</si>
  <si>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</si>
  <si>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</si>
  <si>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</si>
  <si>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</si>
  <si>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</si>
  <si>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</si>
  <si>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</si>
  <si>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</si>
  <si>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</si>
  <si>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</si>
  <si>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</si>
  <si>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</si>
  <si>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</si>
  <si>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</si>
  <si>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</si>
  <si>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</si>
  <si>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</si>
  <si>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</si>
  <si>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</si>
  <si>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</si>
  <si>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</si>
  <si>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</si>
  <si>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</si>
  <si>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</si>
  <si>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</si>
  <si>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</si>
  <si>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</si>
  <si>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</si>
  <si>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</si>
  <si>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</si>
  <si>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</si>
  <si>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</si>
  <si>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</si>
  <si>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</si>
  <si>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</si>
  <si>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</si>
  <si>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</si>
  <si>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</si>
  <si>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</si>
  <si>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</si>
  <si>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</si>
  <si>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</si>
  <si>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</si>
  <si>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</si>
  <si>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</si>
  <si>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</si>
  <si>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</si>
  <si>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</si>
  <si>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</si>
  <si>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</si>
  <si>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</si>
  <si>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</si>
  <si>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</si>
  <si>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</si>
  <si>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</si>
  <si>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</si>
  <si>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</si>
  <si>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</si>
  <si>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</si>
  <si>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</si>
  <si>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</si>
  <si>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</si>
  <si>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</si>
  <si>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</si>
  <si>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</si>
  <si>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</si>
  <si>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</si>
  <si>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</si>
  <si>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</si>
  <si>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</si>
  <si>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</si>
  <si>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</si>
  <si>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</si>
  <si>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</si>
  <si>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</si>
  <si>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</si>
  <si>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</si>
  <si>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</si>
  <si>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</si>
  <si>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</si>
  <si>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</si>
  <si>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</si>
  <si>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</si>
  <si>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</si>
  <si>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</si>
  <si>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</si>
  <si>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</si>
  <si>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</si>
  <si>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</si>
  <si>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</si>
  <si>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</si>
  <si>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</si>
  <si>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</si>
  <si>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</si>
  <si>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</si>
  <si>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</si>
  <si>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</si>
  <si>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</si>
  <si>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</si>
  <si>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</si>
  <si>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</si>
  <si>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</si>
  <si>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</si>
  <si>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</si>
  <si>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</si>
  <si>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</si>
  <si>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</si>
  <si>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</si>
  <si>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</si>
  <si>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</si>
  <si>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</si>
  <si>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</si>
  <si>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</si>
  <si>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</si>
  <si>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</si>
  <si>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</si>
  <si>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</si>
  <si>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</si>
  <si>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</si>
  <si>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</si>
  <si>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</si>
  <si>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</si>
  <si>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</si>
  <si>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</si>
  <si>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</si>
  <si>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</si>
  <si>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</si>
  <si>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</si>
  <si>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</si>
  <si>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</si>
  <si>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</si>
  <si>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</si>
  <si>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</si>
  <si>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</si>
  <si>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</si>
  <si>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</si>
  <si>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</si>
  <si>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</si>
  <si>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</si>
  <si>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</si>
  <si>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</si>
  <si>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</si>
  <si>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</si>
  <si>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</si>
  <si>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</si>
  <si>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</si>
  <si>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</si>
  <si>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</si>
  <si>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</si>
  <si>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</si>
  <si>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</si>
  <si>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</si>
  <si>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</si>
  <si>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</si>
  <si>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</si>
  <si>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</si>
  <si>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</si>
  <si>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</si>
  <si>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</si>
  <si>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</si>
  <si>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</si>
  <si>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</si>
  <si>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</si>
  <si>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</si>
  <si>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</si>
  <si>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</si>
  <si>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</si>
  <si>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</si>
  <si>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</si>
  <si>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</si>
  <si>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</si>
  <si>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</si>
  <si>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</si>
  <si>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</si>
  <si>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</si>
  <si>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</si>
  <si>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</si>
  <si>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</si>
  <si>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</si>
  <si>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</si>
  <si>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</si>
  <si>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</si>
  <si>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</si>
  <si>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</si>
  <si>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</si>
  <si>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</si>
  <si>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</si>
  <si>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</si>
  <si>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</si>
  <si>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</si>
  <si>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</si>
  <si>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</si>
  <si>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</si>
  <si>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</si>
  <si>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</si>
  <si>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</si>
  <si>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</si>
  <si>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</si>
  <si>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</si>
  <si>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</si>
  <si>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</si>
  <si>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</si>
  <si>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</si>
  <si>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</si>
  <si>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</si>
  <si>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</si>
  <si>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</si>
  <si>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</si>
  <si>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</si>
  <si>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</si>
  <si>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</si>
  <si>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</si>
  <si>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</si>
  <si>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</si>
  <si>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</si>
  <si>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</si>
  <si>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</si>
  <si>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</si>
  <si>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</si>
  <si>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</si>
  <si>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</si>
  <si>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</si>
  <si>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</si>
  <si>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</si>
  <si>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</si>
  <si>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</si>
  <si>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</si>
  <si>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</si>
  <si>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</si>
  <si>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</si>
  <si>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</si>
  <si>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</si>
  <si>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</si>
  <si>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</si>
  <si>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</si>
  <si>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</si>
  <si>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</si>
  <si>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</si>
  <si>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</si>
  <si>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</si>
  <si>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</si>
  <si>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</si>
  <si>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</si>
  <si>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</si>
  <si>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</si>
  <si>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</si>
  <si>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</si>
  <si>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</si>
  <si>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</si>
  <si>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</si>
  <si>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</si>
  <si>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</si>
  <si>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</si>
  <si>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</si>
  <si>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</si>
  <si>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</si>
  <si>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</si>
  <si>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</si>
  <si>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</si>
  <si>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</si>
  <si>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</si>
  <si>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</si>
  <si>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</si>
  <si>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</si>
  <si>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</si>
  <si>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</si>
  <si>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</si>
  <si>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</si>
  <si>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</si>
  <si>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</si>
  <si>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</si>
  <si>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</si>
  <si>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</si>
  <si>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</si>
  <si>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</si>
  <si>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</si>
  <si>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</si>
  <si>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</si>
  <si>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</si>
  <si>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</si>
  <si>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</si>
  <si>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</si>
  <si>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</si>
  <si>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</si>
  <si>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</si>
  <si>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</si>
  <si>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</si>
  <si>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</si>
  <si>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</si>
  <si>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</si>
  <si>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</si>
  <si>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</si>
  <si>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</si>
  <si>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</si>
  <si>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</si>
  <si>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</si>
  <si>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</si>
  <si>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</si>
  <si>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</si>
  <si>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</si>
  <si>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</si>
  <si>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</si>
  <si>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</si>
  <si>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</si>
  <si>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</si>
  <si>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</si>
  <si>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</si>
  <si>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</si>
  <si>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</si>
  <si>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</si>
  <si>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</si>
  <si>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</si>
  <si>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</si>
  <si>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</si>
  <si>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</si>
  <si>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</si>
  <si>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</si>
  <si>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</si>
  <si>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</si>
  <si>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</si>
  <si>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</si>
  <si>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</si>
  <si>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</si>
  <si>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</si>
  <si>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</si>
  <si>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</si>
  <si>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</si>
  <si>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</si>
  <si>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</si>
  <si>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</si>
  <si>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</si>
  <si>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</si>
  <si>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</si>
  <si>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</si>
  <si>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</si>
  <si>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</si>
  <si>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</si>
  <si>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</si>
  <si>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</si>
  <si>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</si>
  <si>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</si>
  <si>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</si>
  <si>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</si>
  <si>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</si>
  <si>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</si>
  <si>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</si>
  <si>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</si>
  <si>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</si>
  <si>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</si>
  <si>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</si>
  <si>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</si>
  <si>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</si>
  <si>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</si>
  <si>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</si>
  <si>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</si>
  <si>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</si>
  <si>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</si>
  <si>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</si>
  <si>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</si>
  <si>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</si>
  <si>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</si>
  <si>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</si>
  <si>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</si>
  <si>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</si>
  <si>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</si>
  <si>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</si>
  <si>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</si>
  <si>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</si>
  <si>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</si>
  <si>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</si>
  <si>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</si>
  <si>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</si>
  <si>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</si>
  <si>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</si>
  <si>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</si>
  <si>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</si>
  <si>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</si>
  <si>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</si>
  <si>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</si>
  <si>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</si>
  <si>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</si>
  <si>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</si>
  <si>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</si>
  <si>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</si>
  <si>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</si>
  <si>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</si>
  <si>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</si>
  <si>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</si>
  <si>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</si>
  <si>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</si>
  <si>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</si>
  <si>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</si>
  <si>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</si>
  <si>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</si>
  <si>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</si>
  <si>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</si>
  <si>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</si>
  <si>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</si>
  <si>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</si>
  <si>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</si>
  <si>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</si>
  <si>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</si>
  <si>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</si>
  <si>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</si>
  <si>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</si>
  <si>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</si>
  <si>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</si>
  <si>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</si>
  <si>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</si>
  <si>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</si>
  <si>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</si>
  <si>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</si>
  <si>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</si>
  <si>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</si>
  <si>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</si>
  <si>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</si>
  <si>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</si>
  <si>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</si>
  <si>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</si>
  <si>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</si>
  <si>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</si>
  <si>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</si>
  <si>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</si>
  <si>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</si>
  <si>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</si>
  <si>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</si>
  <si>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</si>
  <si>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</si>
  <si>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</si>
  <si>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</si>
  <si>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</si>
  <si>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</si>
  <si>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</si>
  <si>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</si>
  <si>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</si>
  <si>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</si>
  <si>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</si>
  <si>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</si>
  <si>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</si>
  <si>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</si>
  <si>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</si>
  <si>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</si>
  <si>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</si>
  <si>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</si>
  <si>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</si>
  <si>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</si>
  <si>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</si>
  <si>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</si>
  <si>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</si>
  <si>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</si>
  <si>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</si>
  <si>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</si>
  <si>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</si>
  <si>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</si>
  <si>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</si>
  <si>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</si>
  <si>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</si>
  <si>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</si>
  <si>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</si>
  <si>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</si>
  <si>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</si>
  <si>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</si>
  <si>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</si>
  <si>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</si>
  <si>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</si>
  <si>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</si>
  <si>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</si>
  <si>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</si>
  <si>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</si>
  <si>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</si>
  <si>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</si>
  <si>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</si>
  <si>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</si>
  <si>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</si>
  <si>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</si>
  <si>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</si>
  <si>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</si>
  <si>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</si>
  <si>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</si>
  <si>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</si>
  <si>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</si>
  <si>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</si>
  <si>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</si>
  <si>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</si>
  <si>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</si>
  <si>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</si>
  <si>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</si>
  <si>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</si>
  <si>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</si>
  <si>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</si>
  <si>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</si>
  <si>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</si>
  <si>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</si>
  <si>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</si>
  <si>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</si>
  <si>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</si>
  <si>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</si>
  <si>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</si>
  <si>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</si>
  <si>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</si>
  <si>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</si>
  <si>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</si>
  <si>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</si>
  <si>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</si>
  <si>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</si>
  <si>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</si>
  <si>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</si>
  <si>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</si>
  <si>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</si>
  <si>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</si>
  <si>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</si>
  <si>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</si>
  <si>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</si>
  <si>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</si>
  <si>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</si>
  <si>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</si>
  <si>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</si>
  <si>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</si>
  <si>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</si>
  <si>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</si>
  <si>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</si>
  <si>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</si>
  <si>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</si>
  <si>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</si>
  <si>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</si>
  <si>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</si>
  <si>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</si>
  <si>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</si>
  <si>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</si>
  <si>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</si>
  <si>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</si>
  <si>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</si>
  <si>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</si>
  <si>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</si>
  <si>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</si>
  <si>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</si>
  <si>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</si>
  <si>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</si>
  <si>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</si>
  <si>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</si>
  <si>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</si>
  <si>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</si>
  <si>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</si>
  <si>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</si>
  <si>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</si>
  <si>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</si>
  <si>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</si>
  <si>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</si>
  <si>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</si>
  <si>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</si>
  <si>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</si>
  <si>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</si>
  <si>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</si>
  <si>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</si>
  <si>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</si>
  <si>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</si>
  <si>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</si>
  <si>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</si>
  <si>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</si>
  <si>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</si>
  <si>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</si>
  <si>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</si>
  <si>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</si>
  <si>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</si>
  <si>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</si>
  <si>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</si>
  <si>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</si>
  <si>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</si>
  <si>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</si>
  <si>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</si>
  <si>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</si>
  <si>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</si>
  <si>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</si>
  <si>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</si>
  <si>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</si>
  <si>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</si>
  <si>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</si>
  <si>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</si>
  <si>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</si>
  <si>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</si>
  <si>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</si>
  <si>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</si>
  <si>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</si>
  <si>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</si>
  <si>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</si>
  <si>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</si>
  <si>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</si>
  <si>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</si>
  <si>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</si>
  <si>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</si>
  <si>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</si>
  <si>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</si>
  <si>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</si>
  <si>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</si>
  <si>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</si>
  <si>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</si>
  <si>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</si>
  <si>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</si>
  <si>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</si>
  <si>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</si>
  <si>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</si>
  <si>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</si>
  <si>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</si>
  <si>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</si>
  <si>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</si>
  <si>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</si>
  <si>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</si>
  <si>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</si>
  <si>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</si>
  <si>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</si>
  <si>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</si>
  <si>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</si>
  <si>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</si>
  <si>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</si>
  <si>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</si>
  <si>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</si>
  <si>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</si>
  <si>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</si>
  <si>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</si>
  <si>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</si>
  <si>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</si>
  <si>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</si>
  <si>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</si>
  <si>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</si>
  <si>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</si>
  <si>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</si>
  <si>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</si>
  <si>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</si>
  <si>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</si>
  <si>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</si>
  <si>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</si>
  <si>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</si>
  <si>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</si>
  <si>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</si>
  <si>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</si>
  <si>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</si>
  <si>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</si>
  <si>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</si>
  <si>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</si>
  <si>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</si>
  <si>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</si>
  <si>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</si>
  <si>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</si>
  <si>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</si>
  <si>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</si>
  <si>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</si>
  <si>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</si>
  <si>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</si>
  <si>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</si>
  <si>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</si>
  <si>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</si>
  <si>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</si>
  <si>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</si>
  <si>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</si>
  <si>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</si>
  <si>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</si>
  <si>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</si>
  <si>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</si>
  <si>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</si>
  <si>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</si>
  <si>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</si>
  <si>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</si>
  <si>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</si>
  <si>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</si>
  <si>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</si>
  <si>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</si>
  <si>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</si>
  <si>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</si>
  <si>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</si>
  <si>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</si>
  <si>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</si>
  <si>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</si>
  <si>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</si>
  <si>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</si>
  <si>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</si>
  <si>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</si>
  <si>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</si>
  <si>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</si>
  <si>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</si>
  <si>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</si>
  <si>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</si>
  <si>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</si>
  <si>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</si>
  <si>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</si>
  <si>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</si>
  <si>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</si>
  <si>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</si>
  <si>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</si>
  <si>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</si>
  <si>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</si>
  <si>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</si>
  <si>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</si>
  <si>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</si>
  <si>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</si>
  <si>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</si>
  <si>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</si>
  <si>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</si>
  <si>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</si>
  <si>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</si>
  <si>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</si>
  <si>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</si>
  <si>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</si>
  <si>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</si>
  <si>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</si>
  <si>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</si>
  <si>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</si>
  <si>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</si>
  <si>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</si>
  <si>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</si>
  <si>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</si>
  <si>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</si>
  <si>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</si>
  <si>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</si>
  <si>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</si>
  <si>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</si>
  <si>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</si>
  <si>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</si>
  <si>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</si>
  <si>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</si>
  <si>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</si>
  <si>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</si>
  <si>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</si>
  <si>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</si>
  <si>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</si>
  <si>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</si>
  <si>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</si>
  <si>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</si>
  <si>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</si>
  <si>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</si>
  <si>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</si>
  <si>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</si>
  <si>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</si>
  <si>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</si>
  <si>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</si>
  <si>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</si>
  <si>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</si>
  <si>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</si>
  <si>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</si>
  <si>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</si>
  <si>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</si>
  <si>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</si>
  <si>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</si>
  <si>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</si>
  <si>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</si>
  <si>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</si>
  <si>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</si>
  <si>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</si>
  <si>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</si>
  <si>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</si>
  <si>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</si>
  <si>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</si>
  <si>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</si>
  <si>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</si>
  <si>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</si>
  <si>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</si>
  <si>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</si>
  <si>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</si>
  <si>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</si>
  <si>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</si>
  <si>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</si>
  <si>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</si>
  <si>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</si>
  <si>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</si>
  <si>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</si>
  <si>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</si>
  <si>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</si>
  <si>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</si>
  <si>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</si>
  <si>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</si>
  <si>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</si>
  <si>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</si>
  <si>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</si>
  <si>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</si>
  <si>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</si>
  <si>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</si>
  <si>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</si>
  <si>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</si>
  <si>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</si>
  <si>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</si>
  <si>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</si>
  <si>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</si>
  <si>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</si>
  <si>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</si>
  <si>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</si>
  <si>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</si>
  <si>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</si>
  <si>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</si>
  <si>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</si>
  <si>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</si>
  <si>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</si>
  <si>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</si>
  <si>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</si>
  <si>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</si>
  <si>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</si>
  <si>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</si>
  <si>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</si>
  <si>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</si>
  <si>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</si>
  <si>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</si>
  <si>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</si>
  <si>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</si>
  <si>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</si>
  <si>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</si>
  <si>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</si>
  <si>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</si>
  <si>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</si>
  <si>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</si>
  <si>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</si>
  <si>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</si>
  <si>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</si>
  <si>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</si>
  <si>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</si>
  <si>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</si>
  <si>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</si>
  <si>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</si>
  <si>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</si>
  <si>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</si>
  <si>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</si>
  <si>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</si>
  <si>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</si>
  <si>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</si>
  <si>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</si>
  <si>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</si>
  <si>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</si>
  <si>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</si>
  <si>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</si>
  <si>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</si>
  <si>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</si>
  <si>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</si>
  <si>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</si>
  <si>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</si>
  <si>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</si>
  <si>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</si>
  <si>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</si>
  <si>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</si>
  <si>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</si>
  <si>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</si>
  <si>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</si>
  <si>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</si>
  <si>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</si>
  <si>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</si>
  <si>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</si>
  <si>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</si>
  <si>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</si>
  <si>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</si>
  <si>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</si>
  <si>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</si>
  <si>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</si>
  <si>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</si>
  <si>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</si>
  <si>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</si>
  <si>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</si>
  <si>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</si>
  <si>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</si>
  <si>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</si>
  <si>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</si>
  <si>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</si>
  <si>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</si>
  <si>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</si>
  <si>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</si>
  <si>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</si>
  <si>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</si>
  <si>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</si>
  <si>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</si>
  <si>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</si>
  <si>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</si>
  <si>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</si>
  <si>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</si>
  <si>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</si>
  <si>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</si>
  <si>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</si>
  <si>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</si>
  <si>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</si>
  <si>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</si>
  <si>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</si>
  <si>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</si>
  <si>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</si>
  <si>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</si>
  <si>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</si>
  <si>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</si>
  <si>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</si>
  <si>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</si>
  <si>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</si>
  <si>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</si>
  <si>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</si>
  <si>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</si>
  <si>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</si>
  <si>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</si>
  <si>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</si>
  <si>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</si>
  <si>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</si>
  <si>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</si>
  <si>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</si>
  <si>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</si>
  <si>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</si>
  <si>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</si>
  <si>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</si>
  <si>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</si>
  <si>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</si>
  <si>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</si>
  <si>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</si>
  <si>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</si>
  <si>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</si>
  <si>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</si>
  <si>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</si>
  <si>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</si>
  <si>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</si>
  <si>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</si>
  <si>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</si>
  <si>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</si>
  <si>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</si>
  <si>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</si>
  <si>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</si>
  <si>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</si>
  <si>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</si>
  <si>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</si>
  <si>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</si>
  <si>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</si>
  <si>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</si>
  <si>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</si>
  <si>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</si>
  <si>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</si>
  <si>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</si>
  <si>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</si>
  <si>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</si>
  <si>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</si>
  <si>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</si>
  <si>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</si>
  <si>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</si>
  <si>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</si>
  <si>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</si>
  <si>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</si>
  <si>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</si>
  <si>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</si>
  <si>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</si>
  <si>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</si>
  <si>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</si>
  <si>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</si>
  <si>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</si>
  <si>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</si>
  <si>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</si>
  <si>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</si>
  <si>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</si>
  <si>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</si>
  <si>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</si>
  <si>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</si>
  <si>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</si>
  <si>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</si>
  <si>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</si>
  <si>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</si>
  <si>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</si>
  <si>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</si>
  <si>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</si>
  <si>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</si>
  <si>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</si>
  <si>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</si>
  <si>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</si>
  <si>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</si>
  <si>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</si>
  <si>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</si>
  <si>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</si>
  <si>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</si>
  <si>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</si>
  <si>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</si>
  <si>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</si>
  <si>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</si>
  <si>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</si>
  <si>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</si>
  <si>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</si>
  <si>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</si>
  <si>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</si>
  <si>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</si>
  <si>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</si>
  <si>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</si>
  <si>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</si>
  <si>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</si>
  <si>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</si>
  <si>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</si>
  <si>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</si>
  <si>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</si>
  <si>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</si>
  <si>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</si>
  <si>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</si>
  <si>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</si>
  <si>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</si>
  <si>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</si>
  <si>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</si>
  <si>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</si>
  <si>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</si>
  <si>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</si>
  <si>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</si>
  <si>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</si>
  <si>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</si>
  <si>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</si>
  <si>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</si>
  <si>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</si>
  <si>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</si>
  <si>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</si>
  <si>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</si>
  <si>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</si>
  <si>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</si>
  <si>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</si>
  <si>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</si>
  <si>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</si>
  <si>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</si>
  <si>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</si>
  <si>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</si>
  <si>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</si>
  <si>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</si>
  <si>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</si>
  <si>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</si>
  <si>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</si>
  <si>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</si>
  <si>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</si>
  <si>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</si>
  <si>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</si>
  <si>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</si>
  <si>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</si>
  <si>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</si>
  <si>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</si>
  <si>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</si>
  <si>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</si>
  <si>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</si>
  <si>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</si>
  <si>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</si>
  <si>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</si>
  <si>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</si>
  <si>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</si>
  <si>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</si>
  <si>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</si>
  <si>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</si>
  <si>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</si>
  <si>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</si>
  <si>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</si>
  <si>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</si>
  <si>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</si>
  <si>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</si>
  <si>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</si>
  <si>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</si>
  <si>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</si>
  <si>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</si>
  <si>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</si>
  <si>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</si>
  <si>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</si>
  <si>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</si>
  <si>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</si>
  <si>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</si>
  <si>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</si>
  <si>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</si>
  <si>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</si>
  <si>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</si>
  <si>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</si>
  <si>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</si>
  <si>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</si>
  <si>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</si>
  <si>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</si>
  <si>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</si>
  <si>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</si>
  <si>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</si>
  <si>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</si>
  <si>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</si>
  <si>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</si>
  <si>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</si>
  <si>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</si>
  <si>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</si>
  <si>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</si>
  <si>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</si>
  <si>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</si>
  <si>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</si>
  <si>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</si>
  <si>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</si>
  <si>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</si>
  <si>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</si>
  <si>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</si>
  <si>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</si>
  <si>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</si>
  <si>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</si>
  <si>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</si>
  <si>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</si>
  <si>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</si>
  <si>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</si>
  <si>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</si>
  <si>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</si>
  <si>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</si>
  <si>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</si>
  <si>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</si>
  <si>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</si>
  <si>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</si>
  <si>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</si>
  <si>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</si>
  <si>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</si>
  <si>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</si>
  <si>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</si>
  <si>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</si>
  <si>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</si>
  <si>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</si>
  <si>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</si>
  <si>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</si>
  <si>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</si>
  <si>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</si>
  <si>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</si>
  <si>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</si>
  <si>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</si>
  <si>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</si>
  <si>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</si>
  <si>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</si>
  <si>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</si>
  <si>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</si>
  <si>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</si>
  <si>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</si>
  <si>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</si>
  <si>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</si>
  <si>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</si>
  <si>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</si>
  <si>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</si>
  <si>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</si>
  <si>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</si>
  <si>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</si>
  <si>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</si>
  <si>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</si>
  <si>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</si>
  <si>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</si>
  <si>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</si>
  <si>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</si>
  <si>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</si>
  <si>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</si>
  <si>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</si>
  <si>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</si>
  <si>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</si>
  <si>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</si>
  <si>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</si>
  <si>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</si>
  <si>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</si>
  <si>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</si>
  <si>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</si>
  <si>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</si>
  <si>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</si>
  <si>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</si>
  <si>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</si>
  <si>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</si>
  <si>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</si>
  <si>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</si>
  <si>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</si>
  <si>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</si>
  <si>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</si>
  <si>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</si>
  <si>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</si>
  <si>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</si>
  <si>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</si>
  <si>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</si>
  <si>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</si>
  <si>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</si>
  <si>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</si>
  <si>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</si>
  <si>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</si>
  <si>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</si>
  <si>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</si>
  <si>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</si>
  <si>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</si>
  <si>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</si>
  <si>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</si>
  <si>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</si>
  <si>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</si>
  <si>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</si>
  <si>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</si>
  <si>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</si>
  <si>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</si>
  <si>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</si>
  <si>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</si>
  <si>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</si>
  <si>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</si>
  <si>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</si>
  <si>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</si>
  <si>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</si>
  <si>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</si>
  <si>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</si>
  <si>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</si>
  <si>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</si>
  <si>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</si>
  <si>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</si>
  <si>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</si>
  <si>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</si>
  <si>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</si>
  <si>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</si>
  <si>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</si>
  <si>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</si>
  <si>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</si>
  <si>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</si>
  <si>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</si>
  <si>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</si>
  <si>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</si>
  <si>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</si>
  <si>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</si>
  <si>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</si>
  <si>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</si>
  <si>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</si>
  <si>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</si>
  <si>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</si>
  <si>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</si>
  <si>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</si>
  <si>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</si>
  <si>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</si>
  <si>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</si>
  <si>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</si>
  <si>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</si>
  <si>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</si>
  <si>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</si>
  <si>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</si>
  <si>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</si>
  <si>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</si>
  <si>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</si>
  <si>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</si>
  <si>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</si>
  <si>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</si>
  <si>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</si>
  <si>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</si>
  <si>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</si>
  <si>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</si>
  <si>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</si>
  <si>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</si>
  <si>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</si>
  <si>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</si>
  <si>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</si>
  <si>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</si>
  <si>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</si>
  <si>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</si>
  <si>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</si>
  <si>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</si>
  <si>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</si>
  <si>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</si>
  <si>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</si>
  <si>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</si>
  <si>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</si>
  <si>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</si>
  <si>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</si>
  <si>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</si>
  <si>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</si>
  <si>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</si>
  <si>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</si>
  <si>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</si>
  <si>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</si>
  <si>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</si>
  <si>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</si>
  <si>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</si>
  <si>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</si>
  <si>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</si>
  <si>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</si>
  <si>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</si>
  <si>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</si>
  <si>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</si>
  <si>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</si>
  <si>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</si>
  <si>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</si>
  <si>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</si>
  <si>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</si>
  <si>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</si>
  <si>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</si>
  <si>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</si>
  <si>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</si>
  <si>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</si>
  <si>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</si>
  <si>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</si>
  <si>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</si>
  <si>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</si>
  <si>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</si>
  <si>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</si>
  <si>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</si>
  <si>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</si>
  <si>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</si>
  <si>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</si>
  <si>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</si>
  <si>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</si>
  <si>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</si>
  <si>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</si>
  <si>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</si>
  <si>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</si>
  <si>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</si>
  <si>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</si>
  <si>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</si>
  <si>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</si>
  <si>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</si>
  <si>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</si>
  <si>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</si>
  <si>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</si>
  <si>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</si>
  <si>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</si>
  <si>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</si>
  <si>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</si>
  <si>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</si>
  <si>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</si>
  <si>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</si>
  <si>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</si>
  <si>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</si>
  <si>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</si>
  <si>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</si>
  <si>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</si>
  <si>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</si>
  <si>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</si>
  <si>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</si>
  <si>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</si>
  <si>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</si>
  <si>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</si>
  <si>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</si>
  <si>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</si>
  <si>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</si>
  <si>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</si>
  <si>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</si>
  <si>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</si>
  <si>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</si>
  <si>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</si>
  <si>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</si>
  <si>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</si>
  <si>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</si>
  <si>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</si>
  <si>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</si>
  <si>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</si>
  <si>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</si>
  <si>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</si>
  <si>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</si>
  <si>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</si>
  <si>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</si>
  <si>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</si>
  <si>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</si>
  <si>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</si>
  <si>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</si>
  <si>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</si>
  <si>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</si>
  <si>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</si>
  <si>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</si>
  <si>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</si>
  <si>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</si>
  <si>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</si>
  <si>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</si>
  <si>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</si>
  <si>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</si>
  <si>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</si>
  <si>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</si>
  <si>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</si>
  <si>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</si>
  <si>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</si>
  <si>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</si>
  <si>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</si>
  <si>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</si>
  <si>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</si>
  <si>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</si>
  <si>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</si>
  <si>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</si>
  <si>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</si>
  <si>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</si>
  <si>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</si>
  <si>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</si>
  <si>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</si>
  <si>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</si>
  <si>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</si>
  <si>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</si>
  <si>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</si>
  <si>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</si>
  <si>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</si>
  <si>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</si>
  <si>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</si>
  <si>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</si>
  <si>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</si>
  <si>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</si>
  <si>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</si>
  <si>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</si>
  <si>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</si>
  <si>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</si>
  <si>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</si>
  <si>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</si>
  <si>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</si>
  <si>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</si>
  <si>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</si>
  <si>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</si>
  <si>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</si>
  <si>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</si>
  <si>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</si>
  <si>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</si>
  <si>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</si>
  <si>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</si>
  <si>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</si>
  <si>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</si>
  <si>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</si>
  <si>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</si>
  <si>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</si>
  <si>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</si>
  <si>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</si>
  <si>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</si>
  <si>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</si>
  <si>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</si>
  <si>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</si>
  <si>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</si>
  <si>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</si>
  <si>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</si>
  <si>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</si>
  <si>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</si>
  <si>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</si>
  <si>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</si>
  <si>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</si>
  <si>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</si>
  <si>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</si>
  <si>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</si>
  <si>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</si>
  <si>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</si>
  <si>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</si>
  <si>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</si>
  <si>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</si>
  <si>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</si>
  <si>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</si>
  <si>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</si>
  <si>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</si>
  <si>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</si>
  <si>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</si>
  <si>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</si>
  <si>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</si>
  <si>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</si>
  <si>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</si>
  <si>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</si>
  <si>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</si>
  <si>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</si>
  <si>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</si>
  <si>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</si>
  <si>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</si>
  <si>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</si>
  <si>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</si>
  <si>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</si>
  <si>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</si>
  <si>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</si>
  <si>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</si>
  <si>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</si>
  <si>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</si>
  <si>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</si>
  <si>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</si>
  <si>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</si>
  <si>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</si>
  <si>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</si>
  <si>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</si>
  <si>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</si>
  <si>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</si>
  <si>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</si>
  <si>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</si>
  <si>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</si>
  <si>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</si>
  <si>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</si>
  <si>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</si>
  <si>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</si>
  <si>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</si>
  <si>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</si>
  <si>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</si>
  <si>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</si>
  <si>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</si>
  <si>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</si>
  <si>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</si>
  <si>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</si>
  <si>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</si>
  <si>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</si>
  <si>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</si>
  <si>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</si>
  <si>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</si>
  <si>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</si>
  <si>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</si>
  <si>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</si>
  <si>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</si>
  <si>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</si>
  <si>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</si>
  <si>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</si>
  <si>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</si>
  <si>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</si>
  <si>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</si>
  <si>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</si>
  <si>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</si>
  <si>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</si>
  <si>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</si>
  <si>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</si>
  <si>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</si>
  <si>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</si>
  <si>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</si>
  <si>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</si>
  <si>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</si>
  <si>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</si>
  <si>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</si>
  <si>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</si>
  <si>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</si>
  <si>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</si>
  <si>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</si>
  <si>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</si>
  <si>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</si>
  <si>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</si>
  <si>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</si>
  <si>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</si>
  <si>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</si>
  <si>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</si>
  <si>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</si>
  <si>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</si>
  <si>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</si>
  <si>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</si>
  <si>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</si>
  <si>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</si>
  <si>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</si>
  <si>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</si>
  <si>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</si>
  <si>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</si>
  <si>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</si>
  <si>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</si>
  <si>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</si>
  <si>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</si>
  <si>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</si>
  <si>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</si>
  <si>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</si>
  <si>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</si>
  <si>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</si>
  <si>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</si>
  <si>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</si>
  <si>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</si>
  <si>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</si>
  <si>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</si>
  <si>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</si>
  <si>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</si>
  <si>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</si>
  <si>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</si>
  <si>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</si>
  <si>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</si>
  <si>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</si>
  <si>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</si>
  <si>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</si>
  <si>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</si>
  <si>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</si>
  <si>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</si>
  <si>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</si>
  <si>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</si>
  <si>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</si>
  <si>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</si>
  <si>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</si>
  <si>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</si>
  <si>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</si>
  <si>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</si>
  <si>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</si>
  <si>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</si>
  <si>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</si>
  <si>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</si>
  <si>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</si>
  <si>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</si>
  <si>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</si>
  <si>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</si>
  <si>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</si>
  <si>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</si>
  <si>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</si>
  <si>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</si>
  <si>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</si>
  <si>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</si>
  <si>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</si>
  <si>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</si>
  <si>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</si>
  <si>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</si>
  <si>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</si>
  <si>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</si>
  <si>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</si>
  <si>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</si>
  <si>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</si>
  <si>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</si>
  <si>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</si>
  <si>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</si>
  <si>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</si>
  <si>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</si>
  <si>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</si>
  <si>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</si>
  <si>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</si>
  <si>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</si>
  <si>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</si>
  <si>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</si>
  <si>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</si>
  <si>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</si>
  <si>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</si>
  <si>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</si>
  <si>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</si>
  <si>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</si>
  <si>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</si>
  <si>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</si>
  <si>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</si>
  <si>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</si>
  <si>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</si>
  <si>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</si>
  <si>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</si>
  <si>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</si>
  <si>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</si>
  <si>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</si>
  <si>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</si>
  <si>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</si>
  <si>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</si>
  <si>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</si>
  <si>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</si>
  <si>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</si>
  <si>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</si>
  <si>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</si>
  <si>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</si>
  <si>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</si>
  <si>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</si>
  <si>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</si>
  <si>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</si>
  <si>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</si>
  <si>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</si>
  <si>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</si>
  <si>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</si>
  <si>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</si>
  <si>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</si>
  <si>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</si>
  <si>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</si>
  <si>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</si>
  <si>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</si>
  <si>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</si>
  <si>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</si>
  <si>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</si>
  <si>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</si>
  <si>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</si>
  <si>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</si>
  <si>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</si>
  <si>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</si>
  <si>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</si>
  <si>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</si>
  <si>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</si>
  <si>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</si>
  <si>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</si>
  <si>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</si>
  <si>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</si>
  <si>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</si>
  <si>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</si>
  <si>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</si>
  <si>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</si>
  <si>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</si>
  <si>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</si>
  <si>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</si>
  <si>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</si>
  <si>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</si>
  <si>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</si>
  <si>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</si>
  <si>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</si>
  <si>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</si>
  <si>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</si>
  <si>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</si>
  <si>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</si>
  <si>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</si>
  <si>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</si>
  <si>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</si>
  <si>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</si>
  <si>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</si>
  <si>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</si>
  <si>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</si>
  <si>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</si>
  <si>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</si>
  <si>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</si>
  <si>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</si>
  <si>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</si>
  <si>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</si>
  <si>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</si>
  <si>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</si>
  <si>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</si>
  <si>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</si>
  <si>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</si>
  <si>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</si>
  <si>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</si>
  <si>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</si>
  <si>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</si>
  <si>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</si>
  <si>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</si>
  <si>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</si>
  <si>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</si>
  <si>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</si>
  <si>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</si>
  <si>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</si>
  <si>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</si>
  <si>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</si>
  <si>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</si>
  <si>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</si>
  <si>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</si>
  <si>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</si>
  <si>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</si>
  <si>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</si>
  <si>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</si>
  <si>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</si>
  <si>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</si>
  <si>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</si>
  <si>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</si>
  <si>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</si>
  <si>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</si>
  <si>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</si>
  <si>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</si>
  <si>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</si>
  <si>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</si>
  <si>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</si>
  <si>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</si>
  <si>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</si>
  <si>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</si>
  <si>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</si>
  <si>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</si>
  <si>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</si>
  <si>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</si>
  <si>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</si>
  <si>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</si>
  <si>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</si>
  <si>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</si>
  <si>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</si>
  <si>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</si>
  <si>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</si>
  <si>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</si>
  <si>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</si>
  <si>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</si>
  <si>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</si>
  <si>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</si>
  <si>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</si>
  <si>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</si>
  <si>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</si>
  <si>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</si>
  <si>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</si>
  <si>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</si>
  <si>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</si>
  <si>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</si>
  <si>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</si>
  <si>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</si>
  <si>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</si>
  <si>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</si>
  <si>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</si>
  <si>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</si>
  <si>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</si>
  <si>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</si>
  <si>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</si>
  <si>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</si>
  <si>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</si>
  <si>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</si>
  <si>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</si>
  <si>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</si>
  <si>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</si>
  <si>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</si>
  <si>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</si>
  <si>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</si>
  <si>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</si>
  <si>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</si>
  <si>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</si>
  <si>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</si>
  <si>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</si>
  <si>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</si>
  <si>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</si>
  <si>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</si>
  <si>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</si>
  <si>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</si>
  <si>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</si>
  <si>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</si>
  <si>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</si>
  <si>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</si>
  <si>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</si>
  <si>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</si>
  <si>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</si>
  <si>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</si>
  <si>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</si>
  <si>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</si>
  <si>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</si>
  <si>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</si>
  <si>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</si>
  <si>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</si>
  <si>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</si>
  <si>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</si>
  <si>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</si>
  <si>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</si>
  <si>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</si>
  <si>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</si>
  <si>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</si>
  <si>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</si>
  <si>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</si>
  <si>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</si>
  <si>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</si>
  <si>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</si>
  <si>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</si>
  <si>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</si>
  <si>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</si>
  <si>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</si>
  <si>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</si>
  <si>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</si>
  <si>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</si>
  <si>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</si>
  <si>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</si>
  <si>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</si>
  <si>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</si>
  <si>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</si>
  <si>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</si>
  <si>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</si>
  <si>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</si>
  <si>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</si>
  <si>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</si>
  <si>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</si>
  <si>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</si>
  <si>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</si>
  <si>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</si>
  <si>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</si>
  <si>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</si>
  <si>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</si>
  <si>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</si>
  <si>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</si>
  <si>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</si>
  <si>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</si>
  <si>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</si>
  <si>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</si>
  <si>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</si>
  <si>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</si>
  <si>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</si>
  <si>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</si>
  <si>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</si>
  <si>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</si>
  <si>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</si>
  <si>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</si>
  <si>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</si>
  <si>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</si>
  <si>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</si>
  <si>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</si>
  <si>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</si>
  <si>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</si>
  <si>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</si>
  <si>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</si>
  <si>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</si>
  <si>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</si>
  <si>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</si>
  <si>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</si>
  <si>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</si>
  <si>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</si>
  <si>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</si>
  <si>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</si>
  <si>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</si>
  <si>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</si>
  <si>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</si>
  <si>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</si>
  <si>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</si>
  <si>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</si>
  <si>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</si>
  <si>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</si>
  <si>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</si>
  <si>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</si>
  <si>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</si>
  <si>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</si>
  <si>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</si>
  <si>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</si>
  <si>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</si>
  <si>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</si>
  <si>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</si>
  <si>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</si>
  <si>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</si>
  <si>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</si>
  <si>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</si>
  <si>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</si>
  <si>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</si>
  <si>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</si>
  <si>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</si>
  <si>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</si>
  <si>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</si>
  <si>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</si>
  <si>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</si>
  <si>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</si>
  <si>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</si>
  <si>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</si>
  <si>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</si>
  <si>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</si>
  <si>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</si>
  <si>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</si>
  <si>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</si>
  <si>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</si>
  <si>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</si>
  <si>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</si>
  <si>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</si>
  <si>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</si>
  <si>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</si>
  <si>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</si>
  <si>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</si>
  <si>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</si>
  <si>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</si>
  <si>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</si>
  <si>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</si>
  <si>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</si>
  <si>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</si>
  <si>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</si>
  <si>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</si>
  <si>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</si>
  <si>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</si>
  <si>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</si>
  <si>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</si>
  <si>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</si>
  <si>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</si>
  <si>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</si>
  <si>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</si>
  <si>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</si>
  <si>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</si>
  <si>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</si>
  <si>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</si>
  <si>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</si>
  <si>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</si>
  <si>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</si>
  <si>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</si>
  <si>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</si>
  <si>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</si>
  <si>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</si>
  <si>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</si>
  <si>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</si>
  <si>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</si>
  <si>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</si>
  <si>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</si>
  <si>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</si>
  <si>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</si>
  <si>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</si>
  <si>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</si>
  <si>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</si>
  <si>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</si>
  <si>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</si>
  <si>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</si>
  <si>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</si>
  <si>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</si>
  <si>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</si>
  <si>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</si>
  <si>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</si>
  <si>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</si>
  <si>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</si>
  <si>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</si>
  <si>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</si>
  <si>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</si>
  <si>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</si>
  <si>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</si>
  <si>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</si>
  <si>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</si>
  <si>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</si>
  <si>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</si>
  <si>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</si>
  <si>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</si>
  <si>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</si>
  <si>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</si>
  <si>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</si>
  <si>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</si>
  <si>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</si>
  <si>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</si>
  <si>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</si>
  <si>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</si>
  <si>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</si>
  <si>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</si>
  <si>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</si>
  <si>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</si>
  <si>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</si>
  <si>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</si>
  <si>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</si>
  <si>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</si>
  <si>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</si>
  <si>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</si>
  <si>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</si>
  <si>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</si>
  <si>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</si>
  <si>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</si>
  <si>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</si>
  <si>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</si>
  <si>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</si>
  <si>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</si>
  <si>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</si>
  <si>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</si>
  <si>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</si>
  <si>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</si>
  <si>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</si>
  <si>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</si>
  <si>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</si>
  <si>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</si>
  <si>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</si>
  <si>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</si>
  <si>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</si>
  <si>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</si>
  <si>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</si>
  <si>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</si>
  <si>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</si>
  <si>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</si>
  <si>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</si>
  <si>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</si>
  <si>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</si>
  <si>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</si>
  <si>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</si>
  <si>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</si>
  <si>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</si>
  <si>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</si>
  <si>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</si>
  <si>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</si>
  <si>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</si>
  <si>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</si>
  <si>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</si>
  <si>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</si>
  <si>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</si>
  <si>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</si>
  <si>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</si>
  <si>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</si>
  <si>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</si>
  <si>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</si>
  <si>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</si>
  <si>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</si>
  <si>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</si>
  <si>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</si>
  <si>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</si>
  <si>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</si>
  <si>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</si>
  <si>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</si>
  <si>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</si>
  <si>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</si>
  <si>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</si>
  <si>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</si>
  <si>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</si>
  <si>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</si>
  <si>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</si>
  <si>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</si>
  <si>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</si>
  <si>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</si>
  <si>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</si>
  <si>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</si>
  <si>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</si>
  <si>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</si>
  <si>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</si>
  <si>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</si>
  <si>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</si>
  <si>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</si>
  <si>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</si>
  <si>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</si>
  <si>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</si>
  <si>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</si>
  <si>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</si>
  <si>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</si>
  <si>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</si>
  <si>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</si>
  <si>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</si>
  <si>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</si>
  <si>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</si>
  <si>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</si>
  <si>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</si>
  <si>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</si>
  <si>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</si>
  <si>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</si>
  <si>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</si>
  <si>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</si>
  <si>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</si>
  <si>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</si>
  <si>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</si>
  <si>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</si>
  <si>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</si>
  <si>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</si>
  <si>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</si>
  <si>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</si>
  <si>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</si>
  <si>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</si>
  <si>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</si>
  <si>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</si>
  <si>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</si>
  <si>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</si>
  <si>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</si>
  <si>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</si>
  <si>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</si>
  <si>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</si>
  <si>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</si>
  <si>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</si>
  <si>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</si>
  <si>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</si>
  <si>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</si>
  <si>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</si>
  <si>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</si>
  <si>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</si>
  <si>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</si>
  <si>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</si>
  <si>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</si>
  <si>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</si>
  <si>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</si>
  <si>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</si>
  <si>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</si>
  <si>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</si>
  <si>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</si>
  <si>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</si>
  <si>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</si>
  <si>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</si>
  <si>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</si>
  <si>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</si>
  <si>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</si>
  <si>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</si>
  <si>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</si>
  <si>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</si>
  <si>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</si>
  <si>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</si>
  <si>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</si>
  <si>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</si>
  <si>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</si>
  <si>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</si>
  <si>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</si>
  <si>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</si>
  <si>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</si>
  <si>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</si>
  <si>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</si>
  <si>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</si>
  <si>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</si>
  <si>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</si>
  <si>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</si>
  <si>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</si>
  <si>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</si>
  <si>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</si>
  <si>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</si>
  <si>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</si>
  <si>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</si>
  <si>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</si>
  <si>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</si>
  <si>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</si>
  <si>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</si>
  <si>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</si>
  <si>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</si>
  <si>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</si>
  <si>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</si>
  <si>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</si>
  <si>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</si>
  <si>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</si>
  <si>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</si>
  <si>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</si>
  <si>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</si>
  <si>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</si>
  <si>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</si>
  <si>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</si>
  <si>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</si>
  <si>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</si>
  <si>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</si>
  <si>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</si>
  <si>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</si>
  <si>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</si>
  <si>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</si>
  <si>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</si>
  <si>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</si>
  <si>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</si>
  <si>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</si>
  <si>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</si>
  <si>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</si>
  <si>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</si>
  <si>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</si>
  <si>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</si>
  <si>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</si>
  <si>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</si>
  <si>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</si>
  <si>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</si>
  <si>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</si>
  <si>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</si>
  <si>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</si>
  <si>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</si>
  <si>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</si>
  <si>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</si>
  <si>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</si>
  <si>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</si>
  <si>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</si>
  <si>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</si>
  <si>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</si>
  <si>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</si>
  <si>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</si>
  <si>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</si>
  <si>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</si>
  <si>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</si>
  <si>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</si>
  <si>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</si>
  <si>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</si>
  <si>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</si>
  <si>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</si>
  <si>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</si>
  <si>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</si>
  <si>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</si>
  <si>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</si>
  <si>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</si>
  <si>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</si>
  <si>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</si>
  <si>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</si>
  <si>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</si>
  <si>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</si>
  <si>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</si>
  <si>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</si>
  <si>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</si>
  <si>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</si>
  <si>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</si>
  <si>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</si>
  <si>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</si>
  <si>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</si>
  <si>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</si>
  <si>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</si>
  <si>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</si>
  <si>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</si>
  <si>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</si>
  <si>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</si>
  <si>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</si>
  <si>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</si>
  <si>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</si>
  <si>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</si>
  <si>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</si>
  <si>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</si>
  <si>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</si>
  <si>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</si>
  <si>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</si>
  <si>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</si>
  <si>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</si>
  <si>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</si>
  <si>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</si>
  <si>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</si>
  <si>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</si>
  <si>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</si>
  <si>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</si>
  <si>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</si>
  <si>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</si>
  <si>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</si>
  <si>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</si>
  <si>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</si>
  <si>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</si>
  <si>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</si>
  <si>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</si>
  <si>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</si>
  <si>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</si>
  <si>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</si>
  <si>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</si>
  <si>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</si>
  <si>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</si>
  <si>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</si>
  <si>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</si>
  <si>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</si>
  <si>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</si>
  <si>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</si>
  <si>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</si>
  <si>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</si>
  <si>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</si>
  <si>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</si>
  <si>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</si>
  <si>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</si>
  <si>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</si>
  <si>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</si>
  <si>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</si>
  <si>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</si>
  <si>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</si>
  <si>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</si>
  <si>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</si>
  <si>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</si>
  <si>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</si>
  <si>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</si>
  <si>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</si>
  <si>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</si>
  <si>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</si>
  <si>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</si>
  <si>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</si>
  <si>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</si>
  <si>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</si>
  <si>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</si>
  <si>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</si>
  <si>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</si>
  <si>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</si>
  <si>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</si>
  <si>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</si>
  <si>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</si>
  <si>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</si>
  <si>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</si>
  <si>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</si>
  <si>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</si>
  <si>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</si>
  <si>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</si>
  <si>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</si>
  <si>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</si>
  <si>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</si>
  <si>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</si>
  <si>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</si>
  <si>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</si>
  <si>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</si>
  <si>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</si>
  <si>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</si>
  <si>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</si>
  <si>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</si>
  <si>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</si>
  <si>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</si>
  <si>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</si>
  <si>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</si>
  <si>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</si>
  <si>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</si>
  <si>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</si>
  <si>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</si>
  <si>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</si>
  <si>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</si>
  <si>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</si>
  <si>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</si>
  <si>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</si>
  <si>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</si>
  <si>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</si>
  <si>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</si>
  <si>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</si>
  <si>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</si>
  <si>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</si>
  <si>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</si>
  <si>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</si>
  <si>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</si>
  <si>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</si>
  <si>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</si>
  <si>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</si>
  <si>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</si>
  <si>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</si>
  <si>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</si>
  <si>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</si>
  <si>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</si>
  <si>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</si>
  <si>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</si>
  <si>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</si>
  <si>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</si>
  <si>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</si>
  <si>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</si>
  <si>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</si>
  <si>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</si>
  <si>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</si>
  <si>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</si>
  <si>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</si>
  <si>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</si>
  <si>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</si>
  <si>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</si>
  <si>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</si>
  <si>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</si>
  <si>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</si>
  <si>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</si>
  <si>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</si>
  <si>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</si>
  <si>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</si>
  <si>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</si>
  <si>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</si>
  <si>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</si>
  <si>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</si>
  <si>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</si>
  <si>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</si>
  <si>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</si>
  <si>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</si>
  <si>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</si>
  <si>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</si>
  <si>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</si>
  <si>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</si>
  <si>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</si>
  <si>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</si>
  <si>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</si>
  <si>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</si>
  <si>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</si>
  <si>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</si>
  <si>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</si>
  <si>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</si>
  <si>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</si>
  <si>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</si>
  <si>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</si>
  <si>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</si>
  <si>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</si>
  <si>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</si>
  <si>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</si>
  <si>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</si>
  <si>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</si>
  <si>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</si>
  <si>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</si>
  <si>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</si>
  <si>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</si>
  <si>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</si>
  <si>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</si>
  <si>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</si>
  <si>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</si>
  <si>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</si>
  <si>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</si>
  <si>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</si>
  <si>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</si>
  <si>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</si>
  <si>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</si>
  <si>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</si>
  <si>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</si>
  <si>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</si>
  <si>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</si>
  <si>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</si>
  <si>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</si>
  <si>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</si>
  <si>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</si>
  <si>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</si>
  <si>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</si>
  <si>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</si>
  <si>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</si>
  <si>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</si>
  <si>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</si>
  <si>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</si>
  <si>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</si>
  <si>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</si>
  <si>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</si>
  <si>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</si>
  <si>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</si>
  <si>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</si>
  <si>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</si>
  <si>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</si>
  <si>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</si>
  <si>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</si>
  <si>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</si>
  <si>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</si>
  <si>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</si>
  <si>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</si>
  <si>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</si>
  <si>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</si>
  <si>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</si>
  <si>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</si>
  <si>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</si>
  <si>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</si>
  <si>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</si>
  <si>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</si>
  <si>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</si>
  <si>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</si>
  <si>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</si>
  <si>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</si>
  <si>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</si>
  <si>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</si>
  <si>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</si>
  <si>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</si>
  <si>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</si>
  <si>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</si>
  <si>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</si>
  <si>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</si>
  <si>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</si>
  <si>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</si>
  <si>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</si>
  <si>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</si>
  <si>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</si>
  <si>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</si>
  <si>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</si>
  <si>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</si>
  <si>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</si>
  <si>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</si>
  <si>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</si>
  <si>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</si>
  <si>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</si>
  <si>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</si>
  <si>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</si>
  <si>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</si>
  <si>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</si>
  <si>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</si>
  <si>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</si>
  <si>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</si>
  <si>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</si>
  <si>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</si>
  <si>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</si>
  <si>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</si>
  <si>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</si>
  <si>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</si>
  <si>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</si>
  <si>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</si>
  <si>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</si>
  <si>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</si>
  <si>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</si>
  <si>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</si>
  <si>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</si>
  <si>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</si>
  <si>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</si>
  <si>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</si>
  <si>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</si>
  <si>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</si>
  <si>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</si>
  <si>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</si>
  <si>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</si>
  <si>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</si>
  <si>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</si>
  <si>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</si>
  <si>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</si>
  <si>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</si>
  <si>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</si>
  <si>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</si>
  <si>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</si>
  <si>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</si>
  <si>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</si>
  <si>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</si>
  <si>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</si>
  <si>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</si>
  <si>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</si>
  <si>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</si>
  <si>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</si>
  <si>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</si>
  <si>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</si>
  <si>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</si>
  <si>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</si>
  <si>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</si>
  <si>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</si>
  <si>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</si>
  <si>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</si>
  <si>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</si>
  <si>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</si>
  <si>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</si>
  <si>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</si>
  <si>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</si>
  <si>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</si>
  <si>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</si>
  <si>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</si>
  <si>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</si>
  <si>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</si>
  <si>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</si>
  <si>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</si>
  <si>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</si>
  <si>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</si>
  <si>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</si>
  <si>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</si>
  <si>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</si>
  <si>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</si>
  <si>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</si>
  <si>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</si>
  <si>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</si>
  <si>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</si>
  <si>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</si>
  <si>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</si>
  <si>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</si>
  <si>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</si>
  <si>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</si>
  <si>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</si>
  <si>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</si>
  <si>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</si>
  <si>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</si>
  <si>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</si>
  <si>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</si>
  <si>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</si>
  <si>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</si>
  <si>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</si>
  <si>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</si>
  <si>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</si>
  <si>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</si>
  <si>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</si>
  <si>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</si>
  <si>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</si>
  <si>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</si>
  <si>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</si>
  <si>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</si>
  <si>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</si>
  <si>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</si>
  <si>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</si>
  <si>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</si>
  <si>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</si>
  <si>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</si>
  <si>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</si>
  <si>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</si>
  <si>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</si>
  <si>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</si>
  <si>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</si>
  <si>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</si>
  <si>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</si>
  <si>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</si>
  <si>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</si>
  <si>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</si>
  <si>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</si>
  <si>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</si>
  <si>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</si>
  <si>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</si>
  <si>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</si>
  <si>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</si>
  <si>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</si>
  <si>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</si>
  <si>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</si>
  <si>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</si>
  <si>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</si>
  <si>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</si>
  <si>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</si>
  <si>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</si>
  <si>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</si>
  <si>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</si>
  <si>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</si>
  <si>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</si>
  <si>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</si>
  <si>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</si>
  <si>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</si>
  <si>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</si>
  <si>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</si>
  <si>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</si>
  <si>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</si>
  <si>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</si>
  <si>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</si>
  <si>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</si>
  <si>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</si>
  <si>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</si>
  <si>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</si>
  <si>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</si>
  <si>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</si>
  <si>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</si>
  <si>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</si>
  <si>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</si>
  <si>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</si>
  <si>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</si>
  <si>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</si>
  <si>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</si>
  <si>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</si>
  <si>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</si>
  <si>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</si>
  <si>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</si>
  <si>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</si>
  <si>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</si>
  <si>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</si>
  <si>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</si>
  <si>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</si>
  <si>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</si>
  <si>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</si>
  <si>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</si>
  <si>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</si>
  <si>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</si>
  <si>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</si>
  <si>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</si>
  <si>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</si>
  <si>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</si>
  <si>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</si>
  <si>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</si>
  <si>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</si>
  <si>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</si>
  <si>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</si>
  <si>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</si>
  <si>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</si>
  <si>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</si>
  <si>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</si>
  <si>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</si>
  <si>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</si>
  <si>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</si>
  <si>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</si>
  <si>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</si>
  <si>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</si>
  <si>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</si>
  <si>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</si>
  <si>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</si>
  <si>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</si>
  <si>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</si>
  <si>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</si>
  <si>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</si>
  <si>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</si>
  <si>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</si>
  <si>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</si>
  <si>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</si>
  <si>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</si>
  <si>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</si>
  <si>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</si>
  <si>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</si>
  <si>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</si>
  <si>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</si>
  <si>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</si>
  <si>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</si>
  <si>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</si>
  <si>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</si>
  <si>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</si>
  <si>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</si>
  <si>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</si>
  <si>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</si>
  <si>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</si>
  <si>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</si>
  <si>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</si>
  <si>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</si>
  <si>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</si>
  <si>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</si>
  <si>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</si>
  <si>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</si>
  <si>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</si>
  <si>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</si>
  <si>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</si>
  <si>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</si>
  <si>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</si>
  <si>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</si>
  <si>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</si>
  <si>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</si>
  <si>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</si>
  <si>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</si>
  <si>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</si>
  <si>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</si>
  <si>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</si>
  <si>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</si>
  <si>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</si>
  <si>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</si>
  <si>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</si>
  <si>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</si>
  <si>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</si>
  <si>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</si>
  <si>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</si>
  <si>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</si>
  <si>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</si>
  <si>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</si>
  <si>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</si>
  <si>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</si>
  <si>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</si>
  <si>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</si>
  <si>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</si>
  <si>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</si>
  <si>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</si>
  <si>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</si>
  <si>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</si>
  <si>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</si>
  <si>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</si>
  <si>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</si>
  <si>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</si>
  <si>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</si>
  <si>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</si>
  <si>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</si>
  <si>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</si>
  <si>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</si>
  <si>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</si>
  <si>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</si>
  <si>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</si>
  <si>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</si>
  <si>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</si>
  <si>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</si>
  <si>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</si>
  <si>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</si>
  <si>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</si>
  <si>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</si>
  <si>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</si>
  <si>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</si>
  <si>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</si>
  <si>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</si>
  <si>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</si>
  <si>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</si>
  <si>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</si>
  <si>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</si>
  <si>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</si>
  <si>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</si>
  <si>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</si>
  <si>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</si>
  <si>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</si>
  <si>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</si>
  <si>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</si>
  <si>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</si>
  <si>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</si>
  <si>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</si>
  <si>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</si>
  <si>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</si>
  <si>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</si>
  <si>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</si>
  <si>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</si>
  <si>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</si>
  <si>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</si>
  <si>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</si>
  <si>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</si>
  <si>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</si>
  <si>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</si>
  <si>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</si>
  <si>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</si>
  <si>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</si>
  <si>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</si>
  <si>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</si>
  <si>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</si>
  <si>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</si>
  <si>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</si>
  <si>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</si>
  <si>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</si>
  <si>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</si>
  <si>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</si>
  <si>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</si>
  <si>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</si>
  <si>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</si>
  <si>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</si>
  <si>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</si>
  <si>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</si>
  <si>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</si>
  <si>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</si>
  <si>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</si>
  <si>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</si>
  <si>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</si>
  <si>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</si>
  <si>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</si>
  <si>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</si>
  <si>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</si>
  <si>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</si>
  <si>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</si>
  <si>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</si>
  <si>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</si>
  <si>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</si>
  <si>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</si>
  <si>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</si>
  <si>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</si>
  <si>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</si>
  <si>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</si>
  <si>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</si>
  <si>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</si>
  <si>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</si>
  <si>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</si>
  <si>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</si>
  <si>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</si>
  <si>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</si>
  <si>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</si>
  <si>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</si>
  <si>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</si>
  <si>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</si>
  <si>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</si>
  <si>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</si>
  <si>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</si>
  <si>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</si>
  <si>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</si>
  <si>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</si>
  <si>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</si>
  <si>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</si>
  <si>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</si>
  <si>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</si>
  <si>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</si>
  <si>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</si>
  <si>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</si>
  <si>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</si>
  <si>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</si>
  <si>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</si>
  <si>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</si>
  <si>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</si>
  <si>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</si>
  <si>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</si>
  <si>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</si>
  <si>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</si>
  <si>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</si>
  <si>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</si>
  <si>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</si>
  <si>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</si>
  <si>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</si>
  <si>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</si>
  <si>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</si>
  <si>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</si>
  <si>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</si>
  <si>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</si>
  <si>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</si>
  <si>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</si>
  <si>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</si>
  <si>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</si>
  <si>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</si>
  <si>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</si>
  <si>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</si>
  <si>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</si>
  <si>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</si>
  <si>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</si>
  <si>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</si>
  <si>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</si>
  <si>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</si>
  <si>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</si>
  <si>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</si>
  <si>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</si>
  <si>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</si>
  <si>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</si>
  <si>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</si>
  <si>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</si>
  <si>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</si>
  <si>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</si>
  <si>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</si>
  <si>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</si>
  <si>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</si>
  <si>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</si>
  <si>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</si>
  <si>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</si>
  <si>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</si>
  <si>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</si>
  <si>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</si>
  <si>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</si>
  <si>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</si>
  <si>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</si>
  <si>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</si>
  <si>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</si>
  <si>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</si>
  <si>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</si>
  <si>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</si>
  <si>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</si>
  <si>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</si>
  <si>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</si>
  <si>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</si>
  <si>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</si>
  <si>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</si>
  <si>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</si>
  <si>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</si>
  <si>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</si>
  <si>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</si>
  <si>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</si>
  <si>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</si>
  <si>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</si>
  <si>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</si>
  <si>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</si>
  <si>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</si>
  <si>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</si>
  <si>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</si>
  <si>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</si>
  <si>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</si>
  <si>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</si>
  <si>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</si>
  <si>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</si>
  <si>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</si>
  <si>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</si>
  <si>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</si>
  <si>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</si>
  <si>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</si>
  <si>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</si>
  <si>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</si>
  <si>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</si>
  <si>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</si>
  <si>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</si>
  <si>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</si>
  <si>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</si>
  <si>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</si>
  <si>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</si>
  <si>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</si>
  <si>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</si>
  <si>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</si>
  <si>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</si>
  <si>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</si>
  <si>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</si>
  <si>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</si>
  <si>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</si>
  <si>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</si>
  <si>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</si>
  <si>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</si>
  <si>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</si>
  <si>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</si>
  <si>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</si>
  <si>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</si>
  <si>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</si>
  <si>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</si>
  <si>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</si>
  <si>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</si>
  <si>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</si>
  <si>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</si>
  <si>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</si>
  <si>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</si>
  <si>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</si>
  <si>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</si>
  <si>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</si>
  <si>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</si>
  <si>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</si>
  <si>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</si>
  <si>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</si>
  <si>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</si>
  <si>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</si>
  <si>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</si>
  <si>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</si>
  <si>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</si>
  <si>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</si>
  <si>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</si>
  <si>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</si>
  <si>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</si>
  <si>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</si>
  <si>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</si>
  <si>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</si>
  <si>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</si>
  <si>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</si>
  <si>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</si>
  <si>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</si>
  <si>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</si>
  <si>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</si>
  <si>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</si>
  <si>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</si>
  <si>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</si>
  <si>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</si>
  <si>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</si>
  <si>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</si>
  <si>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</si>
  <si>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</si>
  <si>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</si>
  <si>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</si>
  <si>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</si>
  <si>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</si>
  <si>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</si>
  <si>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</si>
  <si>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</si>
  <si>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</si>
  <si>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</si>
  <si>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</si>
  <si>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</si>
  <si>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</si>
  <si>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</si>
  <si>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</si>
  <si>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</si>
  <si>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</si>
  <si>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</si>
  <si>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</si>
  <si>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</si>
  <si>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</si>
  <si>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</si>
  <si>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</si>
  <si>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</si>
  <si>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</si>
  <si>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</si>
  <si>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</si>
  <si>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</si>
  <si>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</si>
  <si>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</si>
  <si>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</si>
  <si>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</si>
  <si>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</si>
  <si>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</si>
  <si>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</si>
  <si>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</si>
  <si>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</si>
  <si>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</si>
  <si>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</si>
  <si>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</si>
  <si>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</si>
  <si>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</si>
  <si>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</si>
  <si>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</si>
  <si>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</si>
  <si>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</si>
  <si>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</si>
  <si>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</si>
  <si>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</si>
  <si>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</si>
  <si>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</si>
  <si>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</si>
  <si>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</si>
  <si>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</si>
  <si>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</si>
  <si>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</si>
  <si>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</si>
  <si>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</si>
  <si>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</si>
  <si>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</si>
  <si>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</si>
  <si>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</si>
  <si>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</si>
  <si>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</si>
  <si>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</si>
  <si>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</si>
  <si>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</si>
  <si>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</si>
  <si>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</si>
  <si>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</si>
  <si>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</si>
  <si>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</si>
  <si>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</si>
  <si>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</si>
  <si>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</si>
  <si>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</si>
  <si>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</si>
  <si>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</si>
  <si>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</si>
  <si>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</si>
  <si>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</si>
  <si>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</si>
  <si>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</si>
  <si>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</si>
  <si>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</si>
  <si>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</si>
  <si>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</si>
  <si>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</si>
  <si>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</si>
  <si>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</si>
  <si>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</si>
  <si>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</si>
  <si>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</si>
  <si>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</si>
  <si>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</si>
  <si>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</si>
  <si>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</si>
  <si>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</si>
  <si>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</si>
  <si>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</si>
  <si>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</si>
  <si>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</si>
  <si>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</si>
  <si>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</si>
  <si>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</si>
  <si>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</si>
  <si>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</si>
  <si>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</si>
  <si>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</si>
  <si>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</si>
  <si>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</si>
  <si>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</si>
  <si>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</si>
  <si>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</si>
  <si>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</si>
  <si>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</si>
  <si>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</si>
  <si>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</si>
  <si>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</si>
  <si>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</si>
  <si>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</si>
  <si>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</si>
  <si>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</si>
  <si>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</si>
  <si>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</si>
  <si>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</si>
  <si>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</si>
  <si>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</si>
  <si>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</si>
  <si>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</si>
  <si>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</si>
  <si>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</si>
  <si>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</si>
  <si>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</si>
  <si>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</si>
  <si>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</si>
  <si>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</si>
  <si>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</si>
  <si>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</si>
  <si>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</si>
  <si>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</si>
  <si>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</si>
  <si>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</si>
  <si>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</si>
  <si>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</si>
  <si>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</si>
  <si>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</si>
  <si>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</si>
  <si>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</si>
  <si>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</si>
  <si>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</si>
  <si>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</si>
  <si>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</si>
  <si>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</si>
  <si>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</si>
  <si>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</si>
  <si>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</si>
  <si>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</si>
  <si>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</si>
  <si>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</si>
  <si>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</si>
  <si>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</si>
  <si>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</si>
  <si>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</si>
  <si>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</si>
  <si>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</si>
  <si>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</si>
  <si>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</si>
  <si>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</si>
  <si>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</si>
  <si>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</si>
  <si>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</si>
  <si>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</si>
  <si>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</si>
  <si>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</si>
  <si>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</si>
  <si>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</si>
  <si>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</si>
  <si>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</si>
  <si>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</si>
  <si>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</si>
  <si>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</si>
  <si>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</si>
  <si>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</si>
  <si>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</si>
  <si>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</si>
  <si>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</si>
  <si>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</si>
  <si>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</si>
  <si>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</si>
  <si>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</si>
  <si>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</si>
  <si>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</si>
  <si>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</si>
  <si>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</si>
  <si>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</si>
  <si>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</si>
  <si>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</si>
  <si>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</si>
  <si>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</si>
  <si>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</si>
  <si>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</si>
  <si>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</si>
  <si>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</si>
  <si>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</si>
  <si>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</si>
  <si>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</si>
  <si>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</si>
  <si>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</si>
  <si>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</si>
  <si>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</si>
  <si>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</si>
  <si>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</si>
  <si>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</si>
  <si>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</si>
  <si>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</si>
  <si>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</si>
  <si>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</si>
  <si>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</si>
  <si>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</si>
  <si>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</si>
  <si>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</si>
  <si>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</si>
  <si>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</si>
  <si>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</si>
  <si>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</si>
  <si>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</si>
  <si>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</si>
  <si>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</si>
  <si>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</si>
  <si>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</si>
  <si>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</si>
  <si>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</si>
  <si>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</si>
  <si>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</si>
  <si>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</si>
  <si>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</si>
  <si>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</si>
  <si>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</si>
  <si>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</si>
  <si>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</si>
  <si>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</si>
  <si>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</si>
  <si>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</si>
  <si>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</si>
  <si>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</si>
  <si>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</si>
  <si>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</si>
  <si>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</si>
  <si>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</si>
  <si>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</si>
  <si>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</si>
  <si>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</si>
  <si>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</si>
  <si>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</si>
  <si>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</si>
  <si>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</si>
  <si>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</si>
  <si>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</si>
  <si>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</si>
  <si>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</si>
  <si>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</si>
  <si>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</si>
  <si>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</si>
  <si>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</si>
  <si>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</si>
  <si>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</si>
  <si>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</si>
  <si>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</si>
  <si>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</si>
  <si>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</si>
  <si>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</si>
  <si>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</si>
  <si>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</si>
  <si>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</si>
  <si>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</si>
  <si>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</si>
  <si>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</si>
  <si>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</si>
  <si>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</si>
  <si>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</si>
  <si>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</si>
  <si>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</si>
  <si>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</si>
  <si>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</si>
  <si>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</si>
  <si>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</si>
  <si>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</si>
  <si>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</si>
  <si>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</si>
  <si>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</si>
  <si>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</si>
  <si>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</si>
  <si>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</si>
  <si>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</si>
  <si>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</si>
  <si>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</si>
  <si>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</si>
  <si>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</si>
  <si>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</si>
  <si>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</si>
  <si>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</si>
  <si>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</si>
  <si>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</si>
  <si>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</si>
  <si>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</si>
  <si>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</si>
  <si>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</si>
  <si>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</si>
  <si>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</si>
  <si>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</si>
  <si>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</si>
  <si>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</si>
  <si>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</si>
  <si>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</si>
  <si>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</si>
  <si>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</si>
  <si>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</si>
  <si>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</si>
  <si>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</si>
  <si>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</si>
  <si>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</si>
  <si>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</si>
  <si>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</si>
  <si>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</si>
  <si>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</si>
  <si>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</si>
  <si>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</si>
  <si>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</si>
  <si>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</si>
  <si>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</si>
  <si>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</si>
  <si>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</si>
  <si>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</si>
  <si>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</si>
  <si>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</si>
  <si>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</si>
  <si>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</si>
  <si>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</si>
  <si>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</si>
  <si>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</si>
  <si>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</si>
  <si>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</si>
  <si>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</si>
  <si>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</si>
  <si>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</si>
  <si>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</si>
  <si>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</si>
  <si>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</si>
  <si>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</si>
  <si>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</si>
  <si>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</si>
  <si>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</si>
  <si>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</si>
  <si>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</si>
  <si>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</si>
  <si>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</si>
  <si>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</si>
  <si>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</si>
  <si>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</si>
  <si>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</si>
  <si>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</si>
  <si>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</si>
  <si>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</si>
  <si>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</si>
  <si>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</si>
  <si>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</si>
  <si>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</si>
  <si>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</si>
  <si>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</si>
  <si>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</si>
  <si>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</si>
  <si>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</si>
  <si>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</si>
  <si>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</si>
  <si>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</si>
  <si>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</si>
  <si>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</si>
  <si>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</si>
  <si>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</si>
  <si>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</si>
  <si>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</si>
  <si>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</si>
  <si>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</si>
  <si>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</si>
  <si>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</si>
  <si>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</si>
  <si>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</si>
  <si>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</si>
  <si>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</si>
  <si>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</si>
  <si>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</si>
  <si>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</si>
  <si>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</si>
  <si>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</si>
  <si>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</si>
  <si>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</si>
  <si>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</si>
  <si>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</si>
  <si>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</si>
  <si>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</si>
  <si>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</si>
  <si>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</si>
  <si>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</si>
  <si>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</si>
  <si>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</si>
  <si>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</si>
  <si>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</si>
  <si>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</si>
  <si>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</si>
  <si>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</si>
  <si>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</si>
  <si>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</si>
  <si>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</si>
  <si>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</si>
  <si>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</si>
  <si>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</si>
  <si>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</si>
  <si>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</si>
  <si>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</si>
  <si>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</si>
  <si>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</si>
  <si>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</si>
  <si>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</si>
  <si>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</si>
  <si>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</si>
  <si>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</si>
  <si>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</si>
  <si>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</si>
  <si>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</si>
  <si>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</si>
  <si>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</si>
  <si>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</si>
  <si>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</si>
  <si>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</si>
  <si>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</si>
  <si>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</si>
  <si>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</si>
  <si>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</si>
  <si>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</si>
  <si>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</si>
  <si>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</si>
  <si>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</si>
  <si>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</si>
  <si>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</si>
  <si>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</si>
  <si>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</si>
  <si>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</si>
  <si>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</si>
  <si>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</si>
  <si>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</si>
  <si>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</si>
  <si>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</si>
  <si>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</si>
  <si>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</si>
  <si>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</si>
  <si>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</si>
  <si>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</si>
  <si>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</si>
  <si>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</si>
  <si>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</si>
  <si>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</si>
  <si>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</si>
  <si>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</si>
  <si>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</si>
  <si>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</si>
  <si>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</si>
  <si>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</si>
  <si>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</si>
  <si>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</si>
  <si>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</si>
  <si>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</si>
  <si>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</si>
  <si>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</si>
  <si>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</si>
  <si>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</si>
  <si>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</si>
  <si>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</si>
  <si>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</si>
  <si>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</si>
  <si>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</si>
  <si>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</si>
  <si>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</si>
  <si>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</si>
  <si>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</si>
  <si>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</si>
  <si>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</si>
  <si>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</si>
  <si>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</si>
  <si>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</si>
  <si>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</si>
  <si>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</si>
  <si>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</si>
  <si>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</si>
  <si>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</si>
  <si>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</si>
  <si>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</si>
  <si>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</si>
  <si>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</si>
  <si>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</si>
  <si>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</si>
  <si>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</si>
  <si>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</si>
  <si>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</si>
  <si>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</si>
  <si>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</si>
  <si>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</si>
  <si>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</si>
  <si>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</si>
  <si>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</si>
  <si>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</si>
  <si>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</si>
  <si>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</si>
  <si>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</si>
  <si>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</si>
  <si>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</si>
  <si>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</si>
  <si>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</si>
  <si>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</si>
  <si>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</si>
  <si>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</si>
  <si>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</si>
  <si>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</si>
  <si>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</si>
  <si>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</si>
  <si>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</si>
  <si>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</si>
  <si>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</si>
  <si>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</si>
  <si>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</si>
  <si>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</si>
  <si>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</si>
  <si>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</si>
  <si>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</si>
  <si>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</si>
  <si>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</si>
  <si>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</si>
  <si>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</si>
  <si>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</si>
  <si>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</si>
  <si>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</si>
  <si>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</si>
  <si>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</si>
  <si>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</si>
  <si>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</si>
  <si>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</si>
  <si>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</si>
  <si>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</si>
  <si>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</si>
  <si>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</si>
  <si>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</si>
  <si>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</si>
  <si>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</si>
  <si>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</si>
  <si>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</si>
  <si>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</si>
  <si>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</si>
  <si>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</si>
  <si>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</si>
  <si>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</si>
  <si>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</si>
  <si>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</si>
  <si>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</si>
  <si>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</si>
  <si>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</si>
  <si>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</si>
  <si>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</si>
  <si>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</si>
  <si>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</si>
  <si>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</si>
  <si>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</si>
  <si>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</si>
  <si>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</si>
  <si>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</si>
  <si>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</si>
  <si>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</si>
  <si>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</si>
  <si>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</si>
  <si>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</si>
  <si>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</si>
  <si>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</si>
  <si>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</si>
  <si>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</si>
  <si>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</si>
  <si>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</si>
  <si>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</si>
  <si>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</si>
  <si>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</si>
  <si>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</si>
  <si>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</si>
  <si>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</si>
  <si>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</si>
  <si>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</si>
  <si>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</si>
  <si>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</si>
  <si>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</si>
  <si>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</si>
  <si>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</si>
  <si>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</si>
  <si>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</si>
  <si>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</si>
  <si>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</si>
  <si>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</si>
  <si>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</si>
  <si>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</si>
  <si>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</si>
  <si>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</si>
  <si>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</si>
  <si>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</si>
  <si>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</si>
  <si>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</si>
  <si>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</si>
  <si>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</si>
  <si>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</si>
  <si>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</si>
  <si>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</si>
  <si>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</si>
  <si>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</si>
  <si>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</si>
  <si>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</si>
  <si>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</si>
  <si>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</si>
  <si>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</si>
  <si>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</si>
  <si>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</si>
  <si>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</si>
  <si>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</si>
  <si>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</si>
  <si>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</si>
  <si>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</si>
  <si>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</si>
  <si>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</si>
  <si>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</si>
  <si>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</si>
  <si>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</si>
  <si>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</si>
  <si>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</si>
  <si>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</si>
  <si>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</si>
  <si>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</si>
  <si>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</si>
  <si>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</si>
  <si>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</si>
  <si>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</si>
  <si>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</si>
  <si>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</si>
  <si>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</si>
  <si>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</si>
  <si>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</si>
  <si>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</si>
  <si>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</si>
  <si>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</si>
  <si>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</si>
  <si>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</si>
  <si>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</si>
  <si>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</si>
  <si>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</si>
  <si>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</si>
  <si>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</si>
  <si>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</si>
  <si>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</si>
  <si>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</si>
  <si>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</si>
  <si>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</si>
  <si>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</si>
  <si>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</si>
  <si>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</si>
  <si>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</si>
  <si>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</si>
  <si>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</si>
  <si>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</si>
  <si>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</si>
  <si>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</si>
  <si>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</si>
  <si>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</si>
  <si>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</si>
  <si>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</si>
  <si>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</si>
  <si>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</si>
  <si>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</si>
  <si>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</si>
  <si>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</si>
  <si>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</si>
  <si>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</si>
  <si>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</si>
  <si>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</si>
  <si>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</si>
  <si>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</si>
  <si>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</si>
  <si>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</si>
  <si>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</si>
  <si>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</si>
  <si>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</si>
  <si>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</si>
  <si>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</si>
  <si>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</si>
  <si>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</si>
  <si>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</si>
  <si>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</si>
  <si>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</si>
  <si>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</si>
  <si>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</si>
  <si>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</si>
  <si>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</si>
  <si>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</si>
  <si>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</si>
  <si>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</si>
  <si>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</si>
  <si>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</si>
  <si>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</si>
  <si>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</si>
  <si>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</si>
  <si>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</si>
  <si>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</si>
  <si>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</si>
  <si>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</si>
  <si>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</si>
  <si>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</si>
  <si>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</si>
  <si>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</si>
  <si>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</si>
  <si>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</si>
  <si>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</si>
  <si>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</si>
  <si>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</si>
  <si>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</si>
  <si>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</si>
  <si>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</si>
  <si>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</si>
  <si>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</si>
  <si>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</si>
  <si>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</si>
  <si>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</si>
  <si>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</si>
  <si>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</si>
  <si>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</si>
  <si>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</si>
  <si>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</si>
  <si>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</si>
  <si>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</si>
  <si>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</si>
  <si>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</si>
  <si>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</si>
  <si>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</si>
  <si>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</si>
  <si>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</si>
  <si>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</si>
  <si>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</si>
  <si>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</si>
  <si>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</si>
  <si>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</si>
  <si>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</si>
  <si>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</si>
  <si>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</si>
  <si>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</si>
  <si>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</si>
  <si>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</si>
  <si>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</si>
  <si>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</si>
  <si>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</si>
  <si>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</si>
  <si>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</si>
  <si>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</si>
  <si>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</si>
  <si>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</si>
  <si>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</si>
  <si>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</si>
  <si>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</si>
  <si>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</si>
  <si>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</si>
  <si>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</si>
  <si>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</si>
  <si>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</si>
  <si>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</si>
  <si>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</si>
  <si>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</si>
  <si>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</si>
  <si>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</si>
  <si>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</si>
  <si>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</si>
  <si>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</si>
  <si>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</si>
  <si>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</si>
  <si>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</si>
  <si>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</si>
  <si>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</si>
  <si>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</si>
  <si>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</si>
  <si>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</si>
  <si>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</si>
  <si>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</si>
  <si>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</si>
  <si>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</si>
  <si>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</si>
  <si>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</si>
  <si>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</si>
  <si>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</si>
  <si>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</si>
  <si>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</si>
  <si>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</si>
  <si>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</si>
  <si>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</si>
  <si>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</si>
  <si>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</si>
  <si>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</si>
  <si>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</si>
  <si>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</si>
  <si>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</si>
  <si>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</si>
  <si>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</si>
  <si>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</si>
  <si>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</si>
  <si>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</si>
  <si>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</si>
  <si>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</si>
  <si>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</si>
  <si>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</si>
  <si>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</si>
  <si>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</si>
  <si>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</si>
  <si>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</si>
  <si>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</si>
  <si>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</si>
  <si>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</si>
  <si>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</si>
  <si>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</si>
  <si>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</si>
  <si>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</si>
  <si>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</si>
  <si>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</si>
  <si>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</si>
  <si>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</si>
  <si>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</si>
  <si>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</si>
  <si>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</si>
  <si>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</si>
  <si>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</si>
  <si>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</si>
  <si>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</si>
  <si>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</si>
  <si>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</si>
  <si>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</si>
  <si>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</si>
  <si>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</si>
  <si>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</si>
  <si>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</si>
  <si>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</si>
  <si>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</si>
  <si>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</si>
  <si>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</si>
  <si>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</si>
  <si>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</si>
  <si>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</si>
  <si>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</si>
  <si>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</si>
  <si>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</si>
  <si>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</si>
  <si>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</si>
  <si>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</si>
  <si>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</si>
  <si>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</si>
  <si>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</si>
  <si>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</si>
  <si>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</si>
  <si>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</si>
  <si>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</si>
  <si>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</si>
  <si>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</si>
  <si>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</si>
  <si>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</si>
  <si>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</si>
  <si>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</si>
  <si>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</si>
  <si>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</si>
  <si>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</si>
  <si>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</si>
  <si>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</si>
  <si>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</si>
  <si>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</si>
  <si>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</si>
  <si>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</si>
  <si>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</si>
  <si>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</si>
  <si>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</si>
  <si>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</si>
  <si>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</si>
  <si>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</si>
  <si>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</si>
  <si>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</si>
  <si>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</si>
  <si>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</si>
  <si>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</si>
  <si>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</si>
  <si>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</si>
  <si>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</si>
  <si>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</si>
  <si>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</si>
  <si>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</si>
  <si>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</si>
  <si>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</si>
  <si>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</si>
  <si>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</si>
  <si>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</si>
  <si>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</si>
  <si>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</si>
  <si>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</si>
  <si>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</si>
  <si>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</si>
  <si>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</si>
  <si>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</si>
  <si>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</si>
  <si>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</si>
  <si>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</si>
  <si>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</si>
  <si>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</si>
  <si>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</si>
  <si>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</si>
  <si>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</si>
  <si>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</si>
  <si>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</si>
  <si>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</si>
  <si>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</si>
  <si>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</si>
  <si>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</si>
  <si>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</si>
  <si>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</si>
  <si>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</si>
  <si>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</si>
  <si>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</si>
  <si>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</si>
  <si>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</si>
  <si>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</si>
  <si>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</si>
  <si>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</si>
  <si>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</si>
  <si>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</si>
  <si>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</si>
  <si>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</si>
  <si>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</si>
  <si>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</si>
  <si>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</si>
  <si>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</si>
  <si>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</si>
  <si>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</si>
  <si>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</si>
  <si>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</si>
  <si>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</si>
  <si>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</si>
  <si>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</si>
  <si>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</si>
  <si>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</si>
  <si>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</si>
  <si>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</si>
  <si>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</si>
  <si>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</si>
  <si>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</si>
  <si>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</si>
  <si>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</si>
  <si>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</si>
  <si>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</si>
  <si>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</si>
  <si>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</si>
  <si>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</si>
  <si>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</si>
  <si>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</si>
  <si>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</si>
  <si>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</si>
  <si>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</si>
  <si>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</si>
  <si>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</si>
  <si>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</si>
  <si>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</si>
  <si>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</si>
  <si>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</si>
  <si>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</si>
  <si>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</si>
  <si>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</si>
  <si>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</si>
  <si>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</si>
  <si>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</si>
  <si>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</si>
  <si>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</si>
  <si>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</si>
  <si>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</si>
  <si>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</si>
  <si>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</si>
  <si>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</si>
  <si>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</si>
  <si>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</si>
  <si>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</si>
  <si>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</si>
  <si>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</si>
  <si>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</si>
  <si>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</si>
  <si>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</si>
  <si>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</si>
  <si>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</si>
  <si>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</si>
  <si>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</si>
  <si>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</si>
  <si>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</si>
  <si>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</si>
  <si>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</si>
  <si>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</si>
  <si>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</si>
  <si>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</si>
  <si>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</si>
  <si>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</si>
  <si>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</si>
  <si>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</si>
  <si>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</si>
  <si>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</si>
  <si>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</si>
  <si>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</si>
  <si>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</si>
  <si>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</si>
  <si>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</si>
  <si>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</si>
  <si>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</si>
  <si>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</si>
  <si>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</si>
  <si>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</si>
  <si>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</si>
  <si>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</si>
  <si>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</si>
  <si>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</si>
  <si>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</si>
  <si>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</si>
  <si>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</si>
  <si>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</si>
  <si>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</si>
  <si>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</si>
  <si>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</si>
  <si>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</si>
  <si>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</si>
  <si>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</si>
  <si>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</si>
  <si>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</si>
  <si>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</si>
  <si>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</si>
  <si>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</si>
  <si>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</si>
  <si>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</si>
  <si>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</si>
  <si>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</si>
  <si>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</si>
  <si>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</si>
  <si>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</si>
  <si>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</si>
  <si>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</si>
  <si>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</si>
  <si>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</si>
  <si>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</si>
  <si>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</si>
  <si>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</si>
  <si>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</si>
  <si>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</si>
  <si>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</si>
  <si>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</si>
  <si>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</si>
  <si>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</si>
  <si>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</si>
  <si>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</si>
  <si>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</si>
  <si>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</si>
  <si>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</si>
  <si>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</si>
  <si>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</si>
  <si>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</si>
  <si>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</si>
  <si>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</si>
  <si>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</si>
  <si>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</si>
  <si>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</si>
  <si>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</si>
  <si>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</si>
  <si>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</si>
  <si>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</si>
  <si>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</si>
  <si>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</si>
  <si>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</si>
  <si>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</si>
  <si>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</si>
  <si>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</si>
  <si>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</si>
  <si>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</si>
  <si>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</si>
  <si>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</si>
  <si>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</si>
  <si>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</si>
  <si>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</si>
  <si>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</si>
  <si>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</si>
  <si>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</si>
  <si>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</si>
  <si>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</si>
  <si>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</si>
  <si>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</si>
  <si>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</si>
  <si>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</si>
  <si>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</si>
  <si>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</si>
  <si>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</si>
  <si>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</si>
  <si>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</si>
  <si>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</si>
  <si>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</si>
  <si>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</si>
  <si>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</si>
  <si>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</si>
  <si>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</si>
  <si>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</si>
  <si>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</si>
  <si>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</si>
  <si>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</si>
  <si>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</si>
  <si>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</si>
  <si>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</si>
  <si>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</si>
  <si>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</si>
  <si>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</si>
  <si>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</si>
  <si>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</si>
  <si>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</si>
  <si>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</si>
  <si>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</si>
  <si>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</si>
  <si>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</si>
  <si>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</si>
  <si>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</si>
  <si>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</si>
  <si>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</si>
  <si>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</si>
  <si>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</si>
  <si>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</si>
  <si>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</si>
  <si>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</si>
  <si>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</si>
  <si>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</si>
  <si>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</si>
  <si>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</si>
  <si>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</si>
  <si>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</si>
  <si>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</si>
  <si>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</si>
  <si>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</si>
  <si>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</si>
  <si>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</si>
  <si>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</si>
  <si>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</si>
  <si>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</si>
  <si>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</si>
  <si>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</si>
  <si>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</si>
  <si>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</si>
  <si>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</si>
  <si>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</si>
  <si>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</si>
  <si>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</si>
  <si>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</si>
  <si>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</si>
  <si>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</si>
  <si>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</si>
  <si>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</si>
  <si>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</si>
  <si>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</si>
  <si>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</si>
  <si>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</si>
  <si>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</si>
  <si>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</si>
  <si>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</si>
  <si>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</si>
  <si>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</si>
  <si>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</si>
  <si>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</si>
  <si>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</si>
  <si>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</si>
  <si>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</si>
  <si>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</si>
  <si>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</si>
  <si>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</si>
  <si>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</si>
  <si>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</si>
  <si>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</si>
  <si>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</si>
  <si>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</si>
  <si>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</si>
  <si>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</si>
  <si>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</si>
  <si>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</si>
  <si>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</si>
  <si>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</si>
  <si>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</si>
  <si>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</si>
  <si>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</si>
  <si>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</si>
  <si>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</si>
  <si>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</si>
  <si>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</si>
  <si>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</si>
  <si>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</si>
  <si>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</si>
  <si>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</si>
  <si>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</si>
  <si>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</si>
  <si>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</si>
  <si>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</si>
  <si>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</si>
  <si>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</si>
  <si>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</si>
  <si>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</si>
  <si>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</si>
  <si>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</si>
  <si>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</si>
  <si>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</si>
  <si>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</si>
  <si>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</si>
  <si>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</si>
  <si>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</si>
  <si>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</si>
  <si>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</si>
  <si>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</si>
  <si>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</si>
  <si>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</si>
  <si>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</si>
  <si>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</si>
  <si>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</si>
  <si>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</si>
  <si>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</si>
  <si>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</si>
  <si>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</si>
  <si>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</si>
  <si>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</si>
  <si>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</si>
  <si>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</si>
  <si>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</si>
  <si>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</si>
  <si>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</si>
  <si>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</si>
  <si>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</si>
  <si>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</si>
  <si>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</si>
  <si>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</si>
  <si>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</si>
  <si>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</si>
  <si>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</si>
  <si>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</si>
  <si>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</si>
  <si>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</si>
  <si>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</si>
  <si>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</si>
  <si>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</si>
  <si>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</si>
  <si>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</si>
  <si>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</si>
  <si>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</si>
  <si>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</si>
  <si>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</si>
  <si>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</si>
  <si>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</si>
  <si>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</si>
  <si>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</si>
  <si>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</si>
  <si>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</si>
  <si>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</si>
  <si>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</si>
  <si>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</si>
  <si>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</si>
  <si>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</si>
  <si>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</si>
  <si>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</si>
  <si>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</si>
  <si>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</si>
  <si>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</si>
  <si>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</si>
  <si>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</si>
  <si>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</si>
  <si>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</si>
  <si>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</si>
  <si>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</si>
  <si>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</si>
  <si>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</si>
  <si>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</si>
  <si>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</si>
  <si>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</si>
  <si>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</si>
  <si>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</si>
  <si>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</si>
  <si>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</si>
  <si>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</si>
  <si>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</si>
  <si>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</si>
  <si>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</si>
  <si>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</si>
  <si>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</si>
  <si>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</si>
  <si>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</si>
  <si>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</si>
  <si>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</si>
  <si>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</si>
  <si>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</si>
  <si>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</si>
  <si>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</si>
  <si>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</si>
  <si>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</si>
  <si>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</si>
  <si>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</si>
  <si>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</si>
  <si>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</si>
  <si>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</si>
  <si>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</si>
  <si>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</si>
  <si>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</si>
  <si>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</si>
  <si>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</si>
  <si>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</si>
  <si>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</si>
  <si>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</si>
  <si>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</si>
  <si>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</si>
  <si>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</si>
  <si>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</si>
  <si>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</si>
  <si>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</si>
  <si>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</si>
  <si>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</si>
  <si>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</si>
  <si>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</si>
  <si>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</si>
  <si>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</si>
  <si>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</si>
  <si>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</si>
  <si>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</si>
  <si>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</si>
  <si>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</si>
  <si>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</si>
  <si>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</si>
  <si>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</si>
  <si>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</si>
  <si>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</si>
  <si>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</si>
  <si>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</si>
  <si>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</si>
  <si>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</si>
  <si>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</si>
  <si>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</si>
  <si>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</si>
  <si>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</si>
  <si>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</si>
  <si>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</si>
  <si>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</si>
  <si>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</si>
  <si>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</si>
  <si>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</si>
  <si>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</si>
  <si>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</si>
  <si>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</si>
  <si>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</si>
  <si>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</si>
  <si>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</si>
  <si>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</si>
  <si>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</si>
  <si>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</si>
  <si>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</si>
  <si>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</si>
  <si>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</si>
  <si>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</si>
  <si>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</si>
  <si>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</si>
  <si>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</si>
  <si>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</si>
  <si>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</si>
  <si>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</si>
  <si>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</si>
  <si>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</si>
  <si>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</si>
  <si>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</si>
  <si>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</si>
  <si>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</si>
  <si>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</si>
  <si>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</si>
  <si>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</si>
  <si>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</si>
  <si>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</si>
  <si>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</si>
  <si>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</si>
  <si>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</si>
  <si>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</si>
  <si>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</si>
  <si>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</si>
  <si>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</si>
  <si>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</si>
  <si>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</si>
  <si>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</si>
  <si>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</si>
  <si>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</si>
  <si>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</si>
  <si>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</si>
  <si>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</si>
  <si>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</si>
  <si>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</si>
  <si>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</si>
  <si>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</si>
  <si>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</si>
  <si>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</si>
  <si>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</si>
  <si>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</si>
  <si>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</si>
  <si>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</si>
  <si>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</si>
  <si>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</si>
  <si>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</si>
  <si>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</si>
  <si>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</si>
  <si>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</si>
  <si>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</si>
  <si>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</si>
  <si>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</si>
  <si>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</si>
  <si>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</si>
  <si>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</si>
  <si>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</si>
  <si>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</si>
  <si>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</si>
  <si>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</si>
  <si>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</si>
  <si>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</si>
  <si>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</si>
  <si>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</si>
  <si>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</si>
  <si>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</si>
  <si>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</si>
  <si>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</si>
  <si>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</si>
  <si>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</si>
  <si>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</si>
  <si>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</si>
  <si>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</si>
  <si>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</si>
  <si>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</si>
  <si>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</si>
  <si>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</si>
  <si>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</si>
  <si>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</si>
  <si>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</si>
  <si>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</si>
  <si>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</si>
  <si>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</si>
  <si>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</si>
  <si>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</si>
  <si>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</si>
  <si>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</si>
  <si>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</si>
  <si>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</si>
  <si>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</si>
  <si>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</si>
  <si>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</si>
  <si>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</si>
  <si>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</si>
  <si>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</si>
  <si>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</si>
  <si>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</si>
  <si>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</si>
  <si>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</si>
  <si>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</si>
  <si>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</si>
  <si>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</si>
  <si>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</si>
  <si>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</si>
  <si>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</si>
  <si>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</si>
  <si>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</si>
  <si>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</si>
  <si>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</si>
  <si>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</si>
  <si>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</si>
  <si>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</si>
  <si>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</si>
  <si>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</si>
  <si>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</si>
  <si>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</si>
  <si>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</si>
  <si>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</si>
  <si>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</si>
  <si>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</si>
  <si>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</si>
  <si>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</si>
  <si>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</si>
  <si>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</si>
  <si>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</si>
  <si>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</si>
  <si>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</si>
  <si>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</si>
  <si>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</si>
  <si>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</si>
  <si>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</si>
  <si>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</si>
  <si>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</si>
  <si>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</si>
  <si>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</si>
  <si>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</si>
  <si>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</si>
  <si>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</si>
  <si>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</si>
  <si>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</si>
  <si>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</si>
  <si>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</si>
  <si>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</si>
  <si>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</si>
  <si>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</si>
  <si>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</si>
  <si>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</si>
  <si>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</si>
  <si>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</si>
  <si>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</si>
  <si>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</si>
  <si>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</si>
  <si>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</si>
  <si>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</si>
  <si>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</si>
  <si>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</si>
  <si>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</si>
  <si>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</si>
  <si>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</si>
  <si>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</si>
  <si>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</si>
  <si>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</si>
  <si>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</si>
  <si>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</si>
  <si>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</si>
  <si>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</si>
  <si>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</si>
  <si>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</si>
  <si>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</si>
  <si>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</si>
  <si>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</si>
  <si>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</si>
  <si>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</si>
  <si>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</si>
  <si>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</si>
  <si>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</si>
  <si>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</si>
  <si>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</si>
  <si>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</si>
  <si>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</si>
  <si>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</si>
  <si>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</si>
  <si>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</si>
  <si>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</si>
  <si>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</si>
  <si>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</si>
  <si>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</si>
  <si>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</si>
  <si>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</si>
  <si>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</si>
  <si>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</si>
  <si>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</si>
  <si>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</si>
  <si>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</si>
  <si>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</si>
  <si>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</si>
  <si>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</si>
  <si>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</si>
  <si>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</si>
  <si>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</si>
  <si>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</si>
  <si>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</si>
  <si>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</si>
  <si>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</si>
  <si>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</si>
  <si>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</si>
  <si>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</si>
  <si>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</si>
  <si>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</si>
  <si>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</si>
  <si>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</si>
  <si>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</si>
  <si>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</si>
  <si>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</si>
  <si>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</si>
  <si>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</si>
  <si>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</si>
  <si>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</si>
  <si>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</si>
  <si>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</si>
  <si>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</si>
  <si>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</si>
  <si>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</si>
  <si>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</si>
  <si>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</si>
  <si>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</si>
  <si>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</si>
  <si>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</si>
  <si>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</si>
  <si>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</si>
  <si>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</si>
  <si>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</si>
  <si>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</si>
  <si>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</si>
  <si>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</si>
  <si>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</si>
  <si>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</si>
  <si>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</si>
  <si>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</si>
  <si>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</si>
  <si>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</si>
  <si>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</si>
  <si>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</si>
  <si>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</si>
  <si>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</si>
  <si>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</si>
  <si>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</si>
  <si>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</si>
  <si>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</si>
  <si>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</si>
  <si>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</si>
  <si>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</si>
  <si>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</si>
  <si>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</si>
  <si>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</si>
  <si>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</si>
  <si>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</si>
  <si>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</si>
  <si>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</si>
  <si>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</si>
  <si>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</si>
  <si>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</si>
  <si>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</si>
  <si>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</si>
  <si>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</si>
  <si>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</si>
  <si>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</si>
  <si>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</si>
  <si>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</si>
  <si>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</si>
  <si>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</si>
  <si>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</si>
  <si>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</si>
  <si>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</si>
  <si>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</si>
  <si>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</si>
  <si>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</si>
  <si>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</si>
  <si>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</si>
  <si>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</si>
  <si>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</si>
  <si>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</si>
  <si>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</si>
  <si>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</si>
  <si>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</si>
  <si>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</si>
  <si>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</si>
  <si>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</si>
  <si>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</si>
  <si>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</si>
  <si>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</si>
  <si>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</si>
  <si>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</si>
  <si>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</si>
  <si>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</si>
  <si>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</si>
  <si>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</si>
  <si>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</si>
  <si>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</si>
  <si>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</si>
  <si>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</si>
  <si>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</si>
  <si>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</si>
  <si>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</si>
  <si>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</si>
  <si>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</si>
  <si>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</si>
  <si>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</si>
  <si>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</si>
  <si>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</si>
  <si>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</si>
  <si>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</si>
  <si>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</si>
  <si>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</si>
  <si>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</si>
  <si>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</si>
  <si>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</si>
  <si>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</si>
  <si>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</si>
  <si>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</si>
  <si>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</si>
  <si>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</si>
  <si>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</si>
  <si>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</si>
  <si>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</si>
  <si>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</si>
  <si>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</si>
  <si>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</si>
  <si>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</si>
  <si>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</si>
  <si>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</si>
  <si>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</si>
  <si>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</si>
  <si>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</si>
  <si>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</si>
  <si>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</si>
  <si>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</si>
  <si>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</si>
  <si>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</si>
  <si>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</si>
  <si>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</si>
  <si>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</si>
  <si>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</si>
  <si>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</si>
  <si>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</si>
  <si>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</si>
  <si>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</si>
  <si>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</si>
  <si>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</si>
  <si>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</si>
  <si>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</si>
  <si>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</si>
  <si>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</si>
  <si>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</si>
  <si>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</si>
  <si>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</si>
  <si>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</si>
  <si>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</si>
  <si>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</si>
  <si>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</si>
  <si>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</si>
  <si>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</si>
  <si>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</si>
  <si>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</si>
  <si>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</si>
  <si>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</si>
  <si>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</si>
  <si>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</si>
  <si>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</si>
  <si>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</si>
  <si>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</si>
  <si>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</si>
  <si>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</si>
  <si>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</si>
  <si>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</si>
  <si>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</si>
  <si>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</si>
  <si>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</si>
  <si>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</si>
  <si>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</si>
  <si>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</si>
  <si>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</si>
  <si>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</si>
  <si>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</si>
  <si>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</si>
  <si>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</si>
  <si>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</si>
  <si>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</si>
  <si>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</si>
  <si>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</si>
  <si>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</si>
  <si>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</si>
  <si>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</si>
  <si>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</si>
  <si>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</si>
  <si>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</si>
  <si>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</si>
  <si>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</si>
  <si>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</si>
  <si>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</si>
  <si>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</si>
  <si>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</si>
  <si>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</si>
  <si>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</si>
  <si>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</si>
  <si>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</si>
  <si>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</si>
  <si>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</si>
  <si>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</si>
  <si>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</si>
  <si>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</si>
  <si>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</si>
  <si>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</si>
  <si>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</si>
  <si>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</si>
  <si>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</si>
  <si>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</si>
  <si>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</si>
  <si>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</si>
  <si>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</si>
  <si>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</si>
  <si>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</si>
  <si>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</si>
  <si>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</si>
  <si>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</si>
  <si>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</si>
  <si>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</si>
  <si>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</si>
  <si>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</si>
  <si>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</si>
  <si>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</si>
  <si>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</si>
  <si>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</si>
  <si>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</si>
  <si>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</si>
  <si>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</si>
  <si>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</si>
  <si>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</si>
  <si>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</si>
  <si>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</si>
  <si>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</si>
  <si>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</si>
  <si>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</si>
  <si>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</si>
  <si>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</si>
  <si>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</si>
  <si>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</si>
  <si>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</si>
  <si>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</si>
  <si>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</si>
  <si>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</si>
  <si>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</si>
  <si>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</si>
  <si>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</si>
  <si>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</si>
  <si>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</si>
  <si>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</si>
  <si>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</si>
  <si>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</si>
  <si>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</si>
  <si>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</si>
  <si>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</si>
  <si>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</si>
  <si>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</si>
  <si>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</si>
  <si>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</si>
  <si>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</si>
  <si>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</si>
  <si>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</si>
  <si>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</si>
  <si>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</si>
  <si>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</si>
  <si>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</si>
  <si>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</si>
  <si>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</si>
  <si>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</si>
  <si>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</si>
  <si>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</si>
  <si>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</si>
  <si>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</si>
  <si>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</si>
  <si>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</si>
  <si>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</si>
  <si>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</si>
  <si>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</si>
  <si>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</si>
  <si>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</si>
  <si>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</si>
  <si>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</si>
  <si>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</si>
  <si>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</si>
  <si>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</si>
  <si>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</si>
  <si>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</si>
  <si>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</si>
  <si>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</si>
  <si>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</si>
  <si>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</si>
  <si>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</si>
  <si>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</si>
  <si>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</si>
  <si>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</si>
  <si>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</si>
  <si>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</si>
  <si>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</si>
  <si>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</si>
  <si>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</si>
  <si>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</si>
  <si>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</si>
  <si>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</si>
  <si>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</si>
  <si>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</si>
  <si>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</si>
  <si>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</si>
  <si>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</si>
  <si>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</si>
  <si>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</si>
  <si>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</si>
  <si>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</si>
  <si>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</si>
  <si>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</si>
  <si>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</si>
  <si>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</si>
  <si>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</si>
  <si>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</si>
  <si>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</si>
  <si>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</si>
  <si>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</si>
  <si>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</si>
  <si>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</si>
  <si>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</si>
  <si>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</si>
  <si>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</si>
  <si>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</si>
  <si>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</si>
  <si>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</si>
  <si>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</si>
  <si>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</si>
  <si>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</si>
  <si>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</si>
  <si>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</si>
  <si>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</si>
  <si>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</si>
  <si>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</si>
  <si>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</si>
  <si>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</si>
  <si>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</si>
  <si>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</si>
  <si>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</si>
  <si>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</si>
  <si>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</si>
  <si>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</si>
  <si>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</si>
  <si>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</si>
  <si>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</si>
  <si>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</si>
  <si>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</si>
  <si>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</si>
  <si>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</si>
  <si>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</si>
  <si>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</si>
  <si>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</si>
  <si>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</si>
  <si>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</si>
  <si>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</si>
  <si>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</si>
  <si>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</si>
  <si>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</si>
  <si>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</si>
  <si>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</si>
  <si>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</si>
  <si>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</si>
  <si>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</si>
  <si>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</si>
  <si>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</si>
  <si>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</si>
  <si>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</si>
  <si>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</si>
  <si>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</si>
  <si>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</si>
  <si>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</si>
  <si>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</si>
  <si>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</si>
  <si>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</si>
  <si>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</si>
  <si>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</si>
  <si>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</si>
  <si>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</si>
  <si>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</si>
  <si>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</si>
  <si>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</si>
  <si>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</si>
  <si>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</si>
  <si>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</si>
  <si>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</si>
  <si>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</si>
  <si>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</si>
  <si>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</si>
  <si>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</si>
  <si>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</si>
  <si>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</si>
  <si>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</si>
  <si>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</si>
  <si>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</si>
  <si>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</si>
  <si>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</si>
  <si>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</si>
  <si>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</si>
  <si>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</si>
  <si>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</si>
  <si>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</si>
  <si>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</si>
  <si>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</si>
  <si>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</si>
  <si>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</si>
  <si>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</si>
  <si>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</si>
  <si>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</si>
  <si>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</si>
  <si>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PCM-20251109-00001940</t>
  </si>
  <si>
    <t xml:space="preserve">access night issue as located at USF area and team will check at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</si>
  <si>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</si>
  <si>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</si>
  <si>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</si>
  <si>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</si>
  <si>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</si>
  <si>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</si>
  <si>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</si>
  <si>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</si>
  <si>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PCM-20251109-00001535</t>
  </si>
  <si>
    <t>Site again down at 2025-11-09 18:39:21 / Site located inside soudah park access issue // Team tried to grant access for alsouda , but its closed , tomorrow at 8:00 am he will be at site</t>
  </si>
  <si>
    <t>NO PCM</t>
  </si>
  <si>
    <t>ETA 100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</si>
</sst>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0" fontId="33" fillId="0" borderId="0" xfId="0" applyFont="1"/>
    <xf numFmtId="0" fontId="27" fillId="2" borderId="7" xfId="0" applyFont="1" applyFill="1" applyBorder="1" applyAlignment="1">
      <alignment horizontal="center" vertical="center" wrapText="1"/>
    </xf>
    <xf numFmtId="0" fontId="10" fillId="0" borderId="9" xfId="0" applyFont="1" applyBorder="1" applyAlignment="1">
      <alignment horizontal="center" vertical="center"/>
    </xf>
    <xf numFmtId="0" fontId="10" fillId="7" borderId="8" xfId="0" applyFont="1" applyFill="1" applyBorder="1" applyAlignment="1">
      <alignment horizontal="center" vertical="center"/>
    </xf>
    <xf numFmtId="0" fontId="10" fillId="2" borderId="8" xfId="0" applyFont="1" applyFill="1" applyBorder="1" applyAlignment="1">
      <alignment horizontal="center" vertical="center"/>
    </xf>
    <xf numFmtId="165" fontId="10" fillId="0" borderId="9" xfId="0" applyNumberFormat="1" applyFont="1" applyBorder="1" applyAlignment="1">
      <alignment horizontal="center" vertical="center"/>
    </xf>
    <xf numFmtId="164" fontId="10" fillId="9" borderId="8" xfId="0" applyNumberFormat="1" applyFont="1" applyFill="1" applyBorder="1" applyAlignment="1">
      <alignment horizontal="center" vertical="center"/>
    </xf>
    <xf numFmtId="0" fontId="10" fillId="18" borderId="8"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5" totalsRowShown="0" headerRowDxfId="174" dataDxfId="173" headerRowBorderDxfId="171" tableBorderDxfId="172" totalsRowBorderDxfId="170">
  <autoFilter ref="A1:L5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5" totalsRowShown="0" headerRowDxfId="157" dataDxfId="156" headerRowBorderDxfId="154" tableBorderDxfId="155" totalsRowBorderDxfId="153">
  <autoFilter ref="A1:CJ4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2" totalsRowShown="0" headerRowDxfId="64" dataDxfId="63" headerRowBorderDxfId="61" tableBorderDxfId="62">
  <autoFilter ref="A1:L10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8" totalsRowShown="0" headerRowDxfId="48" dataDxfId="47" headerRowBorderDxfId="45" tableBorderDxfId="46" totalsRowBorderDxfId="44">
  <autoFilter ref="A1:L6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6" totalsRowShown="0" headerRowDxfId="31" dataDxfId="30" headerRowBorderDxfId="28" tableBorderDxfId="29">
  <autoFilter ref="A1:L25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74" totalsRowShown="0" headerRowDxfId="15" dataDxfId="14" headerRowBorderDxfId="12" tableBorderDxfId="13">
  <autoFilter ref="A1:L17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5"/>
  <sheetViews>
    <sheetView tabSelected="1" workbookViewId="0">
      <selection activeCell="D6" sqref="D6"/>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11" ca="1" si="0">IFERROR(NOW()-F2,"")</f>
        <v>308.16289166666684</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45971.111317592593</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45971.111317592593</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45971.111317592593</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45971.111317592593</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45971.111317592593</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45971.111317592593</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45971.111317592593</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45971.111317592593</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45971.111317592593</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ref="G12:G43" ca="1" si="1">IFERROR(NOW()-F12,"")</f>
        <v>45971.111317592593</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45971.111317592593</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45971.111317592593</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45971.111317592593</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45971.111317592593</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45971.111317592593</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45971.111317592593</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45971.111317592593</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45971.111317592593</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45971.111317592593</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45971.111317592593</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45971.111317592593</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45971.111317592593</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45971.111317592593</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45971.111317592593</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45971.111317592593</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45971.111317592593</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45971.111317592593</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45971.111317592593</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45971.111317592593</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45971.111317592593</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45971.111317592593</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45971.111317592593</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45971.111317592593</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45971.111317592593</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45971.111317592593</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45971.111317592593</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45971.111317592593</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45971.111317592593</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45971.111317592593</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45971.111317592593</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45971.111317592593</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ref="G44:G75" ca="1" si="2">IFERROR(NOW()-F44,"")</f>
        <v>45971.111317592593</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2"/>
        <v>45971.111317592593</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2"/>
        <v>45971.111317592593</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2"/>
        <v>45971.111317592593</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2"/>
        <v>45971.111317592593</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2"/>
        <v>45971.111317592593</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2"/>
        <v>45971.111317592593</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2"/>
        <v>45971.111317592593</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2"/>
        <v>45971.111317592593</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2"/>
        <v>45971.111317592593</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2"/>
        <v>45971.111317592593</v>
      </c>
      <c r="H54" s="111"/>
      <c r="I54" s="109" t="str">
        <f>IFERROR(VLOOKUP(D54,DB!A:F,6,0),"")</f>
        <v/>
      </c>
      <c r="J54" s="109" t="str">
        <f>IFERROR(VLOOKUP(D54,DB!A:G,7,0),"")</f>
        <v/>
      </c>
      <c r="K54" s="113"/>
      <c r="L54" s="114" t="str">
        <f>IFERROR(VLOOKUP(D54,DB!A:I,9,0),"")</f>
        <v/>
      </c>
    </row>
    <row r="55" spans="1:12" ht="15" customHeight="1">
      <c r="A55" s="117"/>
      <c r="B55" s="118" t="str">
        <f>IFERROR(VLOOKUP(D55,DB!A:K,11,0),"")</f>
        <v/>
      </c>
      <c r="C55" s="118"/>
      <c r="D55" s="118"/>
      <c r="E55" s="119"/>
      <c r="F55" s="120"/>
      <c r="G55" s="121">
        <f t="shared" ca="1" si="2"/>
        <v>45971.111317592593</v>
      </c>
      <c r="H55" s="120"/>
      <c r="I55" s="118" t="str">
        <f>IFERROR(VLOOKUP(D55,DB!A:F,6,0),"")</f>
        <v/>
      </c>
      <c r="J55" s="118" t="str">
        <f>IFERROR(VLOOKUP(D55,DB!A:G,7,0),"")</f>
        <v/>
      </c>
      <c r="K55" s="122"/>
      <c r="L55" s="123" t="str">
        <f>IFERROR(VLOOKUP(D55,DB!A:I,9,0),"")</f>
        <v/>
      </c>
    </row>
  </sheetData>
  <customSheetViews>
    <customSheetView guid="{F6042A99-DD27-4453-835D-0834D95730CC}" filter="1" showAutoFilter="1">
      <pageMargins left="0" right="0" top="0" bottom="0" header="0" footer="0"/>
      <autoFilter ref="B1:M1" xr:uid="{7FCF315A-1517-457E-BECD-0D54B6326078}"/>
    </customSheetView>
  </customSheetViews>
  <dataValidations count="2">
    <dataValidation allowBlank="1" showInputMessage="1" showErrorMessage="1" sqref="E1" xr:uid="{5DBA255D-CDD9-49FB-AD3C-AF70AB4EE696}"/>
    <dataValidation type="list" allowBlank="1" showInputMessage="1" showErrorMessage="1" sqref="E2:E5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5"/>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6" ca="1" si="0">IFERROR(NOW()-F3,"-")</f>
        <v>146.1114796296315</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45971.111317592593</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45971.111317592593</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45971.111317592593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ref="G7:G38" ca="1" si="1">IFERROR(NOW()-F7,"-")</f>
        <v>45971.111317592593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45971.111317592593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45971.111317592593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45971.111317592593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45971.111317592593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45971.111317592593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45971.111317592593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45971.111317592593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45971.111317592593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45971.111317592593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45971.111317592593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45971.111317592593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45971.111317592593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45971.111317592593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45971.111317592593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45971.111317592593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45971.111317592593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45971.111317592593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45971.111317592593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45971.111317592593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45971.111317592593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45971.111317592593</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45971.111317592593</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45971.111317592593</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45971.111317592593</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45971.111317592593</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45971.111317592593</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45971.111317592593</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45971.111317592593</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45971.111317592593</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45971.111317592593</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45971.111317592593</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ref="G39:G70" ca="1" si="2">IFERROR(NOW()-F39,"-")</f>
        <v>45971.111317592593</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2"/>
        <v>45971.111317592593</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2"/>
        <v>45971.111317592593</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2"/>
        <v>45971.111317592593</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2"/>
        <v>45971.111317592593</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2"/>
        <v>45971.111317592593</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27"/>
      <c r="B45" s="128" t="str">
        <f>IFERROR(VLOOKUP(D45,DB!A:K,11,0),"")</f>
        <v/>
      </c>
      <c r="C45" s="128"/>
      <c r="D45" s="128"/>
      <c r="E45" s="129"/>
      <c r="F45" s="130"/>
      <c r="G45" s="131">
        <f t="shared" ca="1" si="2"/>
        <v>45971.111317592593</v>
      </c>
      <c r="H45" s="130"/>
      <c r="I45" s="128" t="str">
        <f>IFERROR(VLOOKUP(D45,DB!A:F,6,0),"")</f>
        <v/>
      </c>
      <c r="J45" s="128" t="str">
        <f>IFERROR(VLOOKUP(D45,DB!A:G,7,0),"")</f>
        <v/>
      </c>
      <c r="K45" s="132"/>
      <c r="L45" s="128" t="str">
        <f>IFERROR(VLOOKUP(D45,DB!A:I,9,0),"")</f>
        <v/>
      </c>
      <c r="M45" s="128"/>
      <c r="N45" s="128"/>
      <c r="O45" s="128"/>
      <c r="P45" s="128"/>
      <c r="Q45" s="128"/>
      <c r="R45" s="128"/>
      <c r="S45" s="128"/>
      <c r="T45" s="128"/>
      <c r="U45" s="128"/>
      <c r="V45" s="128"/>
      <c r="W45" s="128"/>
      <c r="X45" s="128"/>
      <c r="Y45" s="128"/>
      <c r="Z45" s="128"/>
      <c r="AA45" s="128"/>
      <c r="AB45" s="128"/>
      <c r="AC45" s="128"/>
      <c r="AD45" s="128"/>
      <c r="AE45" s="128"/>
      <c r="AF45" s="128"/>
      <c r="AG45" s="128"/>
      <c r="AH45" s="128"/>
      <c r="AI45" s="128"/>
      <c r="AJ45" s="128"/>
      <c r="AK45" s="128"/>
      <c r="AL45" s="128"/>
      <c r="AM45" s="128"/>
      <c r="AN45" s="128"/>
      <c r="AO45" s="128"/>
      <c r="AP45" s="128"/>
      <c r="AQ45" s="128"/>
      <c r="AR45" s="128"/>
      <c r="AS45" s="128"/>
      <c r="AT45" s="128"/>
      <c r="AU45" s="128"/>
      <c r="AV45" s="128"/>
      <c r="AW45" s="128"/>
      <c r="AX45" s="128"/>
      <c r="AY45" s="128"/>
      <c r="AZ45" s="128"/>
      <c r="BA45" s="128"/>
      <c r="BB45" s="128"/>
      <c r="BC45" s="128"/>
      <c r="BD45" s="128"/>
      <c r="BE45" s="128"/>
      <c r="BF45" s="128"/>
      <c r="BG45" s="128"/>
      <c r="BH45" s="128"/>
      <c r="BI45" s="128"/>
      <c r="BJ45" s="128"/>
      <c r="BK45" s="128"/>
      <c r="BL45" s="128"/>
      <c r="BM45" s="128"/>
      <c r="BN45" s="128"/>
      <c r="BO45" s="128"/>
      <c r="BP45" s="128"/>
      <c r="BQ45" s="128"/>
      <c r="BR45" s="128"/>
      <c r="BS45" s="128"/>
      <c r="BT45" s="128"/>
      <c r="BU45" s="128"/>
      <c r="BV45" s="128"/>
      <c r="BW45" s="128"/>
      <c r="BX45" s="128"/>
      <c r="BY45" s="128"/>
      <c r="BZ45" s="128"/>
      <c r="CA45" s="128"/>
      <c r="CB45" s="128"/>
      <c r="CC45" s="128"/>
      <c r="CD45" s="128"/>
      <c r="CE45" s="128"/>
      <c r="CF45" s="128"/>
      <c r="CG45" s="128"/>
      <c r="CH45" s="128"/>
      <c r="CI45" s="128"/>
      <c r="CJ45" s="133"/>
    </row>
  </sheetData>
  <dataValidations count="2">
    <dataValidation allowBlank="1" showInputMessage="1" showErrorMessage="1" sqref="E1" xr:uid="{4D935161-CDD3-4592-B877-3FB59C99E142}"/>
    <dataValidation type="list" allowBlank="1" showInputMessage="1" showErrorMessage="1" sqref="E3:E4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2"/>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150"/>
      <c r="G2" s="21">
        <f ca="1">IFERROR(NOW()-F2,"-")</f>
        <v>45971.111317592593</v>
      </c>
      <c r="H2" s="149"/>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ca="1">IFERROR(NOW()-F3,"-")</f>
        <v>45971.111317592593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ca="1">IFERROR(NOW()-F4,"-")</f>
        <v>45971.111317592593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ref="G2:G13" ca="1" si="0">IFERROR(NOW()-F5,"-")</f>
        <v>45971.111317592593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45971.111317592593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45971.111317592593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45971.111317592593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45971.111317592593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45971.111317592593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45971.111317592593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45971.111317592593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45971.111317592593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ref="G14:G77" ca="1" si="1">IFERROR(NOW()-F14,"-")</f>
        <v>45971.111317592593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45971.111317592593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45971.111317592593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45971.111317592593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45971.111317592593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45971.111317592593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45971.111317592593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45971.111317592593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45971.111317592593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45971.111317592593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45971.111317592593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45971.111317592593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45971.111317592593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45971.111317592593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45971.111317592593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45971.111317592593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45971.111317592593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45971.111317592593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45971.111317592593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45971.111317592593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45971.111317592593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45971.111317592593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45971.111317592593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45971.111317592593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45971.111317592593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45971.111317592593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45971.111317592593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45971.111317592593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45971.111317592593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45971.111317592593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45971.111317592593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45971.111317592593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45971.111317592593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45971.111317592593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45971.111317592593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45971.111317592593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45971.111317592593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45971.111317592593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45971.111317592593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45971.111317592593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45971.111317592593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45971.111317592593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45971.111317592593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45971.111317592593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45971.111317592593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45971.111317592593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45971.111317592593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45971.111317592593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45971.111317592593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45971.111317592593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45971.111317592593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45971.111317592593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45971.111317592593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45971.111317592593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45971.111317592593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45971.111317592593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45971.111317592593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45971.111317592593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45971.111317592593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45971.111317592593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45971.111317592593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45971.111317592593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45971.111317592593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45971.111317592593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ref="G78:G141" ca="1" si="2">IFERROR(NOW()-F78,"-")</f>
        <v>45971.111317592593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45971.111317592593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45971.111317592593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45971.111317592593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45971.111317592593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45971.111317592593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45971.111317592593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45971.111317592593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45971.111317592593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45971.111317592593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45971.111317592593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45971.111317592593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45971.111317592593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45971.111317592593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45971.111317592593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45971.111317592593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45971.111317592593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45971.111317592593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45971.111317592593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45971.111317592593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45971.111317592593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45971.111317592593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45971.111317592593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45971.111317592593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45971.111317592593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45971.111317592593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45971.111317592593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45971.111317592593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45971.111317592593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45971.111317592593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45971.111317592593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45971.111317592593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45971.111317592593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45971.111317592593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45971.111317592593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45971.111317592593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45971.111317592593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45971.111317592593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45971.111317592593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45971.111317592593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45971.111317592593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45971.111317592593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45971.111317592593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45971.111317592593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45971.111317592593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45971.111317592593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45971.111317592593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45971.111317592593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45971.111317592593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45971.111317592593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45971.111317592593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45971.111317592593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45971.111317592593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45971.111317592593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45971.111317592593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45971.111317592593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45971.111317592593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45971.111317592593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45971.111317592593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45971.111317592593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45971.111317592593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45971.111317592593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45971.111317592593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45971.111317592593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ref="G142:G205" ca="1" si="3">IFERROR(NOW()-F142,"-")</f>
        <v>45971.111317592593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45971.111317592593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45971.111317592593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45971.111317592593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45971.111317592593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45971.111317592593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45971.111317592593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45971.111317592593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45971.111317592593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45971.111317592593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45971.111317592593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45971.111317592593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45971.111317592593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45971.111317592593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45971.111317592593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45971.111317592593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45971.111317592593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45971.111317592593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45971.111317592593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45971.111317592593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45971.111317592593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45971.111317592593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45971.111317592593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45971.111317592593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45971.111317592593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45971.111317592593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45971.111317592593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45971.111317592593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45971.111317592593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45971.111317592593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45971.111317592593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45971.111317592593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45971.111317592593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45971.111317592593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45971.111317592593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45971.111317592593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45971.111317592593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45971.111317592593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45971.111317592593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45971.111317592593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45971.111317592593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45971.111317592593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45971.111317592593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45971.111317592593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45971.111317592593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45971.111317592593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45971.111317592593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45971.111317592593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45971.111317592593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45971.111317592593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45971.111317592593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45971.111317592593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45971.111317592593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45971.111317592593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45971.111317592593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45971.111317592593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45971.111317592593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45971.111317592593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45971.111317592593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45971.111317592593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45971.111317592593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45971.111317592593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45971.111317592593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45971.111317592593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ref="G206:G269" ca="1" si="4">IFERROR(NOW()-F206,"-")</f>
        <v>45971.111317592593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45971.111317592593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45971.111317592593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45971.111317592593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45971.111317592593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45971.111317592593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45971.111317592593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45971.111317592593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45971.111317592593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45971.111317592593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45971.111317592593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45971.111317592593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45971.111317592593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45971.111317592593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45971.111317592593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45971.111317592593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45971.111317592593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45971.111317592593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45971.111317592593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45971.111317592593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45971.111317592593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45971.111317592593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45971.111317592593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45971.111317592593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45971.111317592593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45971.111317592593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45971.111317592593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45971.111317592593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45971.111317592593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45971.111317592593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45971.111317592593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45971.111317592593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45971.111317592593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45971.111317592593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45971.111317592593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45971.111317592593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45971.111317592593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45971.111317592593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45971.111317592593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45971.111317592593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45971.111317592593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45971.111317592593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45971.111317592593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45971.111317592593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45971.111317592593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45971.111317592593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45971.111317592593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45971.111317592593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45971.111317592593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45971.111317592593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45971.111317592593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45971.111317592593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45971.111317592593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45971.111317592593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45971.111317592593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45971.111317592593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45971.111317592593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45971.111317592593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45971.111317592593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45971.111317592593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45971.111317592593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45971.111317592593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45971.111317592593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45971.111317592593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ref="G270:G333" ca="1" si="5">IFERROR(NOW()-F270,"-")</f>
        <v>45971.111317592593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45971.111317592593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45971.111317592593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45971.111317592593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45971.111317592593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45971.111317592593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45971.111317592593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45971.111317592593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45971.111317592593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45971.111317592593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45971.111317592593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45971.111317592593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45971.111317592593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45971.111317592593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45971.111317592593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45971.111317592593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45971.111317592593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45971.111317592593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45971.111317592593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45971.111317592593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45971.111317592593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45971.111317592593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45971.111317592593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45971.111317592593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45971.111317592593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45971.111317592593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45971.111317592593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45971.111317592593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45971.111317592593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45971.111317592593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45971.111317592593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45971.111317592593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45971.111317592593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45971.111317592593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45971.111317592593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45971.111317592593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45971.111317592593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45971.111317592593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45971.111317592593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45971.111317592593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45971.111317592593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45971.111317592593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45971.111317592593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45971.111317592593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45971.111317592593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45971.111317592593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45971.111317592593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45971.111317592593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45971.111317592593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45971.111317592593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45971.111317592593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45971.111317592593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45971.111317592593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45971.111317592593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45971.111317592593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45971.111317592593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45971.111317592593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45971.111317592593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45971.111317592593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45971.111317592593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45971.111317592593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45971.111317592593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45971.111317592593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45971.111317592593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ref="G334:G397" ca="1" si="6">IFERROR(NOW()-F334,"-")</f>
        <v>45971.111317592593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45971.111317592593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45971.111317592593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45971.111317592593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45971.111317592593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45971.111317592593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45971.111317592593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45971.111317592593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45971.111317592593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45971.111317592593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45971.111317592593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45971.111317592593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45971.111317592593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45971.111317592593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45971.111317592593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45971.111317592593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45971.111317592593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45971.111317592593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45971.111317592593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45971.111317592593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45971.111317592593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45971.111317592593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45971.111317592593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45971.111317592593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45971.111317592593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45971.111317592593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45971.111317592593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45971.111317592593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45971.111317592593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45971.111317592593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45971.111317592593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45971.111317592593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45971.111317592593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45971.111317592593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45971.111317592593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45971.111317592593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45971.111317592593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45971.111317592593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45971.111317592593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45971.111317592593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45971.111317592593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45971.111317592593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45971.111317592593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45971.111317592593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45971.111317592593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45971.111317592593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45971.111317592593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45971.111317592593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45971.111317592593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45971.111317592593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45971.111317592593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45971.111317592593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45971.111317592593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45971.111317592593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45971.111317592593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45971.111317592593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45971.111317592593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45971.111317592593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45971.111317592593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45971.111317592593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45971.111317592593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45971.111317592593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45971.111317592593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45971.111317592593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ref="G398:G461" ca="1" si="7">IFERROR(NOW()-F398,"-")</f>
        <v>45971.111317592593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45971.111317592593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45971.111317592593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45971.111317592593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45971.111317592593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45971.111317592593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45971.111317592593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45971.111317592593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45971.111317592593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45971.111317592593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45971.111317592593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45971.111317592593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45971.111317592593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45971.111317592593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45971.111317592593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45971.111317592593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45971.111317592593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45971.111317592593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45971.111317592593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45971.111317592593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45971.111317592593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45971.111317592593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45971.111317592593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45971.111317592593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45971.111317592593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45971.111317592593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45971.111317592593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45971.111317592593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45971.111317592593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45971.111317592593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45971.111317592593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45971.111317592593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45971.111317592593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45971.111317592593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45971.111317592593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45971.111317592593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45971.111317592593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45971.111317592593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45971.111317592593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45971.111317592593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45971.111317592593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45971.111317592593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45971.111317592593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45971.111317592593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45971.111317592593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45971.111317592593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45971.111317592593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45971.111317592593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45971.111317592593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45971.111317592593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45971.111317592593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45971.111317592593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45971.111317592593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45971.111317592593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45971.111317592593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45971.111317592593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45971.111317592593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45971.111317592593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45971.111317592593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45971.111317592593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45971.111317592593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45971.111317592593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45971.111317592593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45971.111317592593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ref="G462:G525" ca="1" si="8">IFERROR(NOW()-F462,"-")</f>
        <v>45971.111317592593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45971.111317592593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45971.111317592593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45971.111317592593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45971.111317592593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45971.111317592593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45971.111317592593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45971.111317592593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45971.111317592593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45971.111317592593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45971.111317592593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45971.111317592593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45971.111317592593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45971.111317592593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45971.111317592593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45971.111317592593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45971.111317592593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45971.111317592593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45971.111317592593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45971.111317592593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45971.111317592593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45971.111317592593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45971.111317592593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45971.111317592593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45971.111317592593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45971.111317592593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45971.111317592593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45971.111317592593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45971.111317592593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45971.111317592593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45971.111317592593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45971.111317592593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45971.111317592593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45971.111317592593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45971.111317592593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45971.111317592593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45971.111317592593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45971.111317592593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45971.111317592593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45971.111317592593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45971.111317592593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45971.111317592593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45971.111317592593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45971.111317592593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45971.111317592593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45971.111317592593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45971.111317592593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45971.111317592593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45971.111317592593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45971.111317592593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45971.111317592593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45971.111317592593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45971.111317592593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45971.111317592593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45971.111317592593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45971.111317592593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45971.111317592593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45971.111317592593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45971.111317592593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45971.111317592593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45971.111317592593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45971.111317592593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45971.111317592593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45971.111317592593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ref="G526:G589" ca="1" si="9">IFERROR(NOW()-F526,"-")</f>
        <v>45971.111317592593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45971.111317592593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45971.111317592593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45971.111317592593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45971.111317592593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45971.111317592593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45971.111317592593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45971.111317592593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45971.111317592593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45971.111317592593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45971.111317592593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45971.111317592593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45971.111317592593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45971.111317592593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45971.111317592593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45971.111317592593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45971.111317592593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45971.111317592593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45971.111317592593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45971.111317592593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45971.111317592593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45971.111317592593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45971.111317592593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45971.111317592593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45971.111317592593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45971.111317592593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45971.111317592593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45971.111317592593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45971.111317592593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45971.111317592593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45971.111317592593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45971.111317592593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45971.111317592593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45971.111317592593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45971.111317592593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45971.111317592593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45971.111317592593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45971.111317592593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45971.111317592593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45971.111317592593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45971.111317592593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45971.111317592593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45971.111317592593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45971.111317592593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45971.111317592593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45971.111317592593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45971.111317592593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45971.111317592593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45971.111317592593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45971.111317592593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45971.111317592593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45971.111317592593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45971.111317592593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45971.111317592593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45971.111317592593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45971.111317592593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45971.111317592593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45971.111317592593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45971.111317592593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45971.111317592593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45971.111317592593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45971.111317592593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45971.111317592593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45971.111317592593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ref="G590:G653" ca="1" si="10">IFERROR(NOW()-F590,"-")</f>
        <v>45971.111317592593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45971.111317592593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45971.111317592593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45971.111317592593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45971.111317592593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45971.111317592593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45971.111317592593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45971.111317592593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45971.111317592593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45971.111317592593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45971.111317592593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45971.111317592593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45971.111317592593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45971.111317592593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45971.111317592593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45971.111317592593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45971.111317592593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45971.111317592593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45971.111317592593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45971.111317592593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45971.111317592593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45971.111317592593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45971.111317592593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45971.111317592593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45971.111317592593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45971.111317592593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45971.111317592593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45971.111317592593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45971.111317592593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45971.111317592593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45971.111317592593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45971.111317592593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45971.111317592593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45971.111317592593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45971.111317592593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45971.111317592593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45971.111317592593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45971.111317592593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45971.111317592593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45971.111317592593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45971.111317592593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45971.111317592593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45971.111317592593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45971.111317592593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45971.111317592593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45971.111317592593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45971.111317592593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45971.111317592593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45971.111317592593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45971.111317592593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45971.111317592593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45971.111317592593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45971.111317592593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45971.111317592593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45971.111317592593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45971.111317592593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45971.111317592593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45971.111317592593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45971.111317592593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45971.111317592593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45971.111317592593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45971.111317592593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45971.111317592593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45971.111317592593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ref="G654:G717" ca="1" si="11">IFERROR(NOW()-F654,"-")</f>
        <v>45971.111317592593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45971.111317592593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45971.111317592593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45971.111317592593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45971.111317592593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45971.111317592593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45971.111317592593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45971.111317592593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45971.111317592593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45971.111317592593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45971.111317592593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45971.111317592593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45971.111317592593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45971.111317592593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45971.111317592593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45971.111317592593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45971.111317592593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45971.111317592593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45971.111317592593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45971.111317592593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45971.111317592593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45971.111317592593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45971.111317592593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45971.111317592593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45971.111317592593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45971.111317592593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45971.111317592593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45971.111317592593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45971.111317592593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45971.111317592593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45971.111317592593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45971.111317592593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45971.111317592593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45971.111317592593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45971.111317592593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45971.111317592593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45971.111317592593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45971.111317592593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45971.111317592593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45971.111317592593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45971.111317592593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45971.111317592593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45971.111317592593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45971.111317592593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45971.111317592593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45971.111317592593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45971.111317592593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45971.111317592593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45971.111317592593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45971.111317592593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45971.111317592593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45971.111317592593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45971.111317592593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45971.111317592593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45971.111317592593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45971.111317592593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45971.111317592593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45971.111317592593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45971.111317592593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45971.111317592593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45971.111317592593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45971.111317592593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45971.111317592593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45971.111317592593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ref="G718:G781" ca="1" si="12">IFERROR(NOW()-F718,"-")</f>
        <v>45971.111317592593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45971.111317592593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45971.111317592593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45971.111317592593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45971.111317592593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45971.111317592593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45971.111317592593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45971.111317592593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45971.111317592593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45971.111317592593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45971.111317592593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45971.111317592593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45971.111317592593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45971.111317592593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45971.111317592593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45971.111317592593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45971.111317592593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45971.111317592593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45971.111317592593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45971.111317592593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45971.111317592593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45971.111317592593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45971.111317592593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45971.111317592593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45971.111317592593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45971.111317592593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45971.111317592593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45971.111317592593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45971.111317592593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45971.111317592593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45971.111317592593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45971.111317592593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45971.111317592593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45971.111317592593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45971.111317592593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45971.111317592593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45971.111317592593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45971.111317592593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45971.111317592593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45971.111317592593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45971.111317592593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45971.111317592593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45971.111317592593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45971.111317592593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45971.111317592593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45971.111317592593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45971.111317592593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45971.111317592593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45971.111317592593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45971.111317592593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45971.111317592593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45971.111317592593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45971.111317592593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45971.111317592593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45971.111317592593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45971.111317592593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45971.111317592593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45971.111317592593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45971.111317592593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45971.111317592593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45971.111317592593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45971.111317592593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45971.111317592593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45971.111317592593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ref="G782:G845" ca="1" si="13">IFERROR(NOW()-F782,"-")</f>
        <v>45971.111317592593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45971.111317592593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45971.111317592593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45971.111317592593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45971.111317592593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45971.111317592593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45971.111317592593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45971.111317592593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45971.111317592593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45971.111317592593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45971.111317592593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45971.111317592593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45971.111317592593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45971.111317592593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45971.111317592593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45971.111317592593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45971.111317592593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45971.111317592593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45971.111317592593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45971.111317592593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45971.111317592593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45971.111317592593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45971.111317592593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45971.111317592593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45971.111317592593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45971.111317592593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45971.111317592593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45971.111317592593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45971.111317592593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45971.111317592593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45971.111317592593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45971.111317592593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45971.111317592593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45971.111317592593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45971.111317592593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45971.111317592593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45971.111317592593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45971.111317592593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45971.111317592593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45971.111317592593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45971.111317592593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45971.111317592593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45971.111317592593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45971.111317592593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45971.111317592593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45971.111317592593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45971.111317592593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45971.111317592593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45971.111317592593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45971.111317592593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45971.111317592593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45971.111317592593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45971.111317592593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45971.111317592593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45971.111317592593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45971.111317592593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45971.111317592593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45971.111317592593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45971.111317592593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45971.111317592593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45971.111317592593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45971.111317592593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45971.111317592593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45971.111317592593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ref="G846:G909" ca="1" si="14">IFERROR(NOW()-F846,"-")</f>
        <v>45971.111317592593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45971.111317592593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45971.111317592593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45971.111317592593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45971.111317592593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45971.111317592593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45971.111317592593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45971.111317592593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45971.111317592593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45971.111317592593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45971.111317592593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45971.111317592593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45971.111317592593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45971.111317592593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45971.111317592593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45971.111317592593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45971.111317592593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45971.111317592593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45971.111317592593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45971.111317592593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45971.111317592593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45971.111317592593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45971.111317592593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45971.111317592593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45971.111317592593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45971.111317592593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45971.111317592593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45971.111317592593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45971.111317592593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45971.111317592593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45971.111317592593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45971.111317592593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45971.111317592593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45971.111317592593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45971.111317592593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45971.111317592593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45971.111317592593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45971.111317592593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45971.111317592593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45971.111317592593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45971.111317592593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45971.111317592593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45971.111317592593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45971.111317592593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45971.111317592593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45971.111317592593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45971.111317592593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45971.111317592593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45971.111317592593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45971.111317592593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45971.111317592593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45971.111317592593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45971.111317592593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45971.111317592593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45971.111317592593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45971.111317592593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45971.111317592593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45971.111317592593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45971.111317592593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45971.111317592593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45971.111317592593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45971.111317592593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45971.111317592593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45971.111317592593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ref="G910:G973" ca="1" si="15">IFERROR(NOW()-F910,"-")</f>
        <v>45971.111317592593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45971.111317592593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45971.111317592593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45971.111317592593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45971.111317592593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45971.111317592593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45971.111317592593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45971.111317592593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45971.111317592593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45971.111317592593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45971.111317592593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45971.111317592593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45971.111317592593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45971.111317592593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45971.111317592593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45971.111317592593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45971.111317592593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45971.111317592593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45971.111317592593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45971.111317592593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45971.111317592593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45971.111317592593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45971.111317592593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45971.111317592593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45971.111317592593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45971.111317592593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45971.111317592593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45971.111317592593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45971.111317592593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45971.111317592593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45971.111317592593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45971.111317592593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45971.111317592593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45971.111317592593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45971.111317592593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45971.111317592593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45971.111317592593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45971.111317592593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45971.111317592593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45971.111317592593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45971.111317592593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45971.111317592593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45971.111317592593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45971.111317592593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45971.111317592593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45971.111317592593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45971.111317592593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45971.111317592593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45971.111317592593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45971.111317592593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45971.111317592593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45971.111317592593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45971.111317592593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45971.111317592593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45971.111317592593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45971.111317592593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45971.111317592593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45971.111317592593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45971.111317592593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45971.111317592593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45971.111317592593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45971.111317592593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45971.111317592593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45971.111317592593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ref="G974:G1037" ca="1" si="16">IFERROR(NOW()-F974,"-")</f>
        <v>45971.111317592593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45971.111317592593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45971.111317592593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45971.111317592593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45971.111317592593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45971.111317592593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45971.111317592593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45971.111317592593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45971.111317592593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45971.111317592593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45971.111317592593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45971.111317592593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45971.111317592593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45971.111317592593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45971.111317592593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45971.111317592593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45971.111317592593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45971.111317592593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45971.111317592593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45971.111317592593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45971.111317592593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45971.111317592593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45971.111317592593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45971.111317592593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45971.111317592593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45971.111317592593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45971.111317592593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45971.111317592593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45971.111317592593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45971.111317592593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45971.111317592593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45971.111317592593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45971.111317592593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45971.111317592593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45971.111317592593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45971.111317592593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45971.111317592593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45971.111317592593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45971.111317592593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45971.111317592593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45971.111317592593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45971.111317592593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45971.111317592593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45971.111317592593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45971.111317592593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45971.111317592593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45971.111317592593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45971.111317592593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45971.111317592593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45971.111317592593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45971.111317592593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45971.111317592593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45971.111317592593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45971.111317592593</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45971.111317592593</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45971.111317592593</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45971.111317592593</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45971.111317592593</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45971.111317592593</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45971.111317592593</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45971.111317592593</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45971.111317592593</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45971.111317592593</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45971.111317592593</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ref="G1038:G1052" ca="1" si="17">IFERROR(NOW()-F1038,"-")</f>
        <v>45971.111317592593</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45971.111317592593</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45971.111317592593</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45971.111317592593</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45971.111317592593</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45971.111317592593</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45971.111317592593</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45971.111317592593</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45971.111317592593</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45971.111317592593</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45971.111317592593</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45971.111317592593</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45971.111317592593</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45971.111317592593</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45971.111317592593</v>
      </c>
      <c r="H1052" s="22"/>
      <c r="I1052" s="19" t="str">
        <f>IFERROR(VLOOKUP(D1052,DB!A:F,6,0),"")</f>
        <v/>
      </c>
      <c r="J1052" s="18" t="str">
        <f>IFERROR(VLOOKUP(D1052,DB!A:G,7,0),"")</f>
        <v/>
      </c>
      <c r="K1052" s="45"/>
      <c r="L1052" s="23" t="str">
        <f>IFERROR(VLOOKUP(D1052,DB!A:I,9,0),"")</f>
        <v/>
      </c>
    </row>
  </sheetData>
  <dataValidations count="2">
    <dataValidation allowBlank="1" showInputMessage="1" showErrorMessage="1" sqref="E1" xr:uid="{5914219A-CB83-432D-936A-CC0CB6F3982A}"/>
    <dataValidation type="list" allowBlank="1" showInputMessage="1" showErrorMessage="1" sqref="E2:E10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8"/>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39105</v>
      </c>
      <c r="B2" s="92" t="str">
        <f>IFERROR(VLOOKUP(D2,DB!A:K,11,0),"")</f>
        <v>R4</v>
      </c>
      <c r="C2" s="94">
        <v>1</v>
      </c>
      <c r="D2" s="92" t="s">
        <v>35092</v>
      </c>
      <c r="E2" s="95" t="s">
        <v>39021</v>
      </c>
      <c r="F2" s="96">
        <v>45703.480717592596</v>
      </c>
      <c r="G2" s="97">
        <f t="shared" ref="G2" ca="1" si="0">IFERROR(NOW()-F2,"")</f>
        <v>267.63059999999678</v>
      </c>
      <c r="H2" s="96">
        <v>45703.474768518521</v>
      </c>
      <c r="I2" s="96" t="str">
        <f>IFERROR(VLOOKUP(D2,DB!A:F,6,0),"")</f>
        <v>SCECO</v>
      </c>
      <c r="J2" s="96" t="str">
        <f>IFERROR(VLOOKUP(D2,DB!A:G,7,0),"")</f>
        <v>Dead</v>
      </c>
      <c r="K2" s="98" t="s">
        <v>39106</v>
      </c>
      <c r="L2" s="92" t="str">
        <f>IFERROR(VLOOKUP(D2,DB!A:I,9,0),"")</f>
        <v>Latis</v>
      </c>
    </row>
    <row r="3" spans="1:16" ht="15" customHeight="1">
      <c r="A3" s="135" t="s">
        <v>39107</v>
      </c>
      <c r="B3" s="135" t="str">
        <f>IFERROR(VLOOKUP(D3,DB!A:K,11,0),"")</f>
        <v>R4</v>
      </c>
      <c r="C3" s="94">
        <v>1</v>
      </c>
      <c r="D3" s="92" t="s">
        <v>36978</v>
      </c>
      <c r="E3" s="95" t="s">
        <v>39021</v>
      </c>
      <c r="F3" s="96">
        <v>45970.799305555556</v>
      </c>
      <c r="G3" s="97">
        <f ca="1">IFERROR(NOW()-F3,"")</f>
        <v>0.31201203703676583</v>
      </c>
      <c r="H3" s="96">
        <v>45970.793634259258</v>
      </c>
      <c r="I3" s="135" t="str">
        <f>IFERROR(VLOOKUP(D3,DB!A:F,6,0),"")</f>
        <v>Generator-SG</v>
      </c>
      <c r="J3" s="135" t="str">
        <f>IFERROR(VLOOKUP(D3,DB!A:G,7,0),"")</f>
        <v>Dead</v>
      </c>
      <c r="K3" s="98" t="s">
        <v>39108</v>
      </c>
      <c r="L3" s="92" t="str">
        <f>IFERROR(VLOOKUP(D3,DB!A:I,9,0),"")</f>
        <v>Latis</v>
      </c>
    </row>
    <row r="4" spans="1:16" ht="15" customHeight="1">
      <c r="A4" s="135"/>
      <c r="B4" s="135" t="str">
        <f>IFERROR(VLOOKUP(D4,DB!A:K,11,0),"")</f>
        <v/>
      </c>
      <c r="C4" s="94"/>
      <c r="D4" s="92"/>
      <c r="E4" s="95"/>
      <c r="F4" s="96"/>
      <c r="G4" s="97">
        <f ca="1">IFERROR(NOW()-F4,"")</f>
        <v>45971.111317592593</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45971.111317592593</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45971.111317592593</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45971.111317592593</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45971.111317592593</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45971.111317592593</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45971.111317592593</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45971.111317592593</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45971.111317592593</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45971.111317592593</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45971.111317592593</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45971.111317592593</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45971.111317592593</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45971.111317592593</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45971.111317592593</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45971.111317592593</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45971.111317592593</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45971.111317592593</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45971.111317592593</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45971.111317592593</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45971.111317592593</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45971.111317592593</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45971.111317592593</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45971.111317592593</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45971.111317592593</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45971.111317592593</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45971.111317592593</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45971.111317592593</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45971.111317592593</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45971.111317592593</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45971.111317592593</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45971.111317592593</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45971.111317592593</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45971.111317592593</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45971.111317592593</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45971.111317592593</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45971.111317592593</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45971.111317592593</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45971.111317592593</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45971.111317592593</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45971.111317592593</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45971.111317592593</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45971.111317592593</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45971.111317592593</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45971.111317592593</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45971.111317592593</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45971.111317592593</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45971.111317592593</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45971.111317592593</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45971.111317592593</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45971.111317592593</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45971.111317592593</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45971.111317592593</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45971.111317592593</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45971.111317592593</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45971.111317592593</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45971.111317592593</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45971.111317592593</v>
      </c>
      <c r="H61" s="96"/>
      <c r="I61" s="135" t="str">
        <f>IFERROR(VLOOKUP(D61,DB!A:F,6,0),"")</f>
        <v/>
      </c>
      <c r="J61" s="135" t="str">
        <f>IFERROR(VLOOKUP(D61,DB!A:G,7,0),"")</f>
        <v/>
      </c>
      <c r="K61" s="98"/>
      <c r="L61" s="92" t="str">
        <f>IFERROR(VLOOKUP(D61,DB!A:I,9,0),"")</f>
        <v/>
      </c>
    </row>
    <row r="62" spans="1:12" ht="15" customHeight="1">
      <c r="A62" s="159"/>
      <c r="B62" s="159" t="str">
        <f>IFERROR(VLOOKUP(D62,DB!A:K,11,0),"")</f>
        <v/>
      </c>
      <c r="C62" s="160"/>
      <c r="D62" s="161"/>
      <c r="E62" s="162"/>
      <c r="F62" s="163"/>
      <c r="G62" s="97">
        <f ca="1">IFERROR(NOW()-F62,"")</f>
        <v>45971.111317592593</v>
      </c>
      <c r="H62" s="163"/>
      <c r="I62" s="159" t="str">
        <f>IFERROR(VLOOKUP(D62,DB!A:F,6,0),"")</f>
        <v/>
      </c>
      <c r="J62" s="159" t="str">
        <f>IFERROR(VLOOKUP(D62,DB!A:G,7,0),"")</f>
        <v/>
      </c>
      <c r="K62" s="164"/>
      <c r="L62" s="161" t="str">
        <f>IFERROR(VLOOKUP(D62,DB!A:I,9,0),"")</f>
        <v/>
      </c>
    </row>
    <row r="63" spans="1:12" ht="15" customHeight="1">
      <c r="A63" s="159"/>
      <c r="B63" s="159" t="str">
        <f>IFERROR(VLOOKUP(D63,DB!A:K,11,0),"")</f>
        <v/>
      </c>
      <c r="C63" s="160"/>
      <c r="D63" s="161"/>
      <c r="E63" s="162"/>
      <c r="F63" s="163"/>
      <c r="G63" s="97">
        <f ca="1">IFERROR(NOW()-F63,"")</f>
        <v>45971.111317592593</v>
      </c>
      <c r="H63" s="163"/>
      <c r="I63" s="159" t="str">
        <f>IFERROR(VLOOKUP(D63,DB!A:F,6,0),"")</f>
        <v/>
      </c>
      <c r="J63" s="159" t="str">
        <f>IFERROR(VLOOKUP(D63,DB!A:G,7,0),"")</f>
        <v/>
      </c>
      <c r="K63" s="164"/>
      <c r="L63" s="161" t="str">
        <f>IFERROR(VLOOKUP(D63,DB!A:I,9,0),"")</f>
        <v/>
      </c>
    </row>
    <row r="64" spans="1:12" ht="15" customHeight="1">
      <c r="A64" s="159"/>
      <c r="B64" s="159" t="str">
        <f>IFERROR(VLOOKUP(D64,DB!A:K,11,0),"")</f>
        <v/>
      </c>
      <c r="C64" s="160"/>
      <c r="D64" s="161"/>
      <c r="E64" s="162"/>
      <c r="F64" s="163"/>
      <c r="G64" s="97">
        <f ca="1">IFERROR(NOW()-F64,"")</f>
        <v>45971.111317592593</v>
      </c>
      <c r="H64" s="163"/>
      <c r="I64" s="159" t="str">
        <f>IFERROR(VLOOKUP(D64,DB!A:F,6,0),"")</f>
        <v/>
      </c>
      <c r="J64" s="159" t="str">
        <f>IFERROR(VLOOKUP(D64,DB!A:G,7,0),"")</f>
        <v/>
      </c>
      <c r="K64" s="164"/>
      <c r="L64" s="161" t="str">
        <f>IFERROR(VLOOKUP(D64,DB!A:I,9,0),"")</f>
        <v/>
      </c>
    </row>
    <row r="65" spans="1:12" ht="15" customHeight="1">
      <c r="A65" s="159"/>
      <c r="B65" s="159" t="str">
        <f>IFERROR(VLOOKUP(D65,DB!A:K,11,0),"")</f>
        <v/>
      </c>
      <c r="C65" s="160"/>
      <c r="D65" s="161"/>
      <c r="E65" s="162"/>
      <c r="F65" s="163"/>
      <c r="G65" s="97">
        <f ca="1">IFERROR(NOW()-F65,"")</f>
        <v>45971.111317592593</v>
      </c>
      <c r="H65" s="163"/>
      <c r="I65" s="159" t="str">
        <f>IFERROR(VLOOKUP(D65,DB!A:F,6,0),"")</f>
        <v/>
      </c>
      <c r="J65" s="159" t="str">
        <f>IFERROR(VLOOKUP(D65,DB!A:G,7,0),"")</f>
        <v/>
      </c>
      <c r="K65" s="164"/>
      <c r="L65" s="161" t="str">
        <f>IFERROR(VLOOKUP(D65,DB!A:I,9,0),"")</f>
        <v/>
      </c>
    </row>
    <row r="66" spans="1:12" ht="15" customHeight="1">
      <c r="A66" s="159"/>
      <c r="B66" s="159" t="str">
        <f>IFERROR(VLOOKUP(D66,DB!A:K,11,0),"")</f>
        <v/>
      </c>
      <c r="C66" s="160"/>
      <c r="D66" s="161"/>
      <c r="E66" s="162"/>
      <c r="F66" s="163"/>
      <c r="G66" s="97">
        <f ca="1">IFERROR(NOW()-F66,"")</f>
        <v>45971.111317592593</v>
      </c>
      <c r="H66" s="163"/>
      <c r="I66" s="159" t="str">
        <f>IFERROR(VLOOKUP(D66,DB!A:F,6,0),"")</f>
        <v/>
      </c>
      <c r="J66" s="159" t="str">
        <f>IFERROR(VLOOKUP(D66,DB!A:G,7,0),"")</f>
        <v/>
      </c>
      <c r="K66" s="164"/>
      <c r="L66" s="161" t="str">
        <f>IFERROR(VLOOKUP(D66,DB!A:I,9,0),"")</f>
        <v/>
      </c>
    </row>
    <row r="67" spans="1:12" ht="15" customHeight="1">
      <c r="A67" s="159"/>
      <c r="B67" s="159" t="str">
        <f>IFERROR(VLOOKUP(D67,DB!A:K,11,0),"")</f>
        <v/>
      </c>
      <c r="C67" s="160"/>
      <c r="D67" s="161"/>
      <c r="E67" s="162"/>
      <c r="F67" s="163"/>
      <c r="G67" s="97">
        <f ca="1">IFERROR(NOW()-F67,"")</f>
        <v>45971.111317592593</v>
      </c>
      <c r="H67" s="163"/>
      <c r="I67" s="159" t="str">
        <f>IFERROR(VLOOKUP(D67,DB!A:F,6,0),"")</f>
        <v/>
      </c>
      <c r="J67" s="159" t="str">
        <f>IFERROR(VLOOKUP(D67,DB!A:G,7,0),"")</f>
        <v/>
      </c>
      <c r="K67" s="164"/>
      <c r="L67" s="161" t="str">
        <f>IFERROR(VLOOKUP(D67,DB!A:I,9,0),"")</f>
        <v/>
      </c>
    </row>
    <row r="68" spans="1:12" ht="15" customHeight="1">
      <c r="A68" s="159"/>
      <c r="B68" s="159" t="str">
        <f>IFERROR(VLOOKUP(D68,DB!A:K,11,0),"")</f>
        <v/>
      </c>
      <c r="C68" s="160"/>
      <c r="D68" s="161"/>
      <c r="E68" s="162"/>
      <c r="F68" s="163"/>
      <c r="G68" s="97">
        <f ca="1">IFERROR(NOW()-F68,"")</f>
        <v>45971.111317592593</v>
      </c>
      <c r="H68" s="163"/>
      <c r="I68" s="159" t="str">
        <f>IFERROR(VLOOKUP(D68,DB!A:F,6,0),"")</f>
        <v/>
      </c>
      <c r="J68" s="159" t="str">
        <f>IFERROR(VLOOKUP(D68,DB!A:G,7,0),"")</f>
        <v/>
      </c>
      <c r="K68" s="164"/>
      <c r="L68" s="161" t="str">
        <f>IFERROR(VLOOKUP(D68,DB!A:I,9,0),"")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6"/>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39109</v>
      </c>
      <c r="B2" s="37" t="str">
        <f>IFERROR(VLOOKUP(D2,DB!A:K,11,0),"")</f>
        <v>R5</v>
      </c>
      <c r="C2" s="37">
        <v>3</v>
      </c>
      <c r="D2" s="107" t="s">
        <v>36011</v>
      </c>
      <c r="E2" s="37" t="s">
        <v>39021</v>
      </c>
      <c r="F2" s="38">
        <v>45891.832060185188</v>
      </c>
      <c r="G2" s="116">
        <f ca="1">IFERROR(NOW()-F2,"")</f>
        <v>79.279257407404657</v>
      </c>
      <c r="H2" s="38">
        <v>45891.790393518517</v>
      </c>
      <c r="I2" s="37" t="str">
        <f>IFERROR(VLOOKUP(D2,DB!A:F,6,0),"")</f>
        <v>Generator-SG</v>
      </c>
      <c r="J2" s="37" t="str">
        <f>IFERROR(VLOOKUP(D2,DB!A:G,7,0),"")</f>
        <v>Vandalized</v>
      </c>
      <c r="K2" s="37" t="s">
        <v>39110</v>
      </c>
      <c r="L2" s="37" t="str">
        <f>IFERROR(VLOOKUP(D2,DB!A:I,9,0),"")</f>
        <v>Latis</v>
      </c>
      <c r="M2" s="106"/>
    </row>
    <row r="3" spans="1:13" ht="30">
      <c r="A3" s="37" t="s">
        <v>39111</v>
      </c>
      <c r="B3" s="37" t="str">
        <f>IFERROR(VLOOKUP(D3,DB!A:K,11,0),"")</f>
        <v>R5</v>
      </c>
      <c r="C3" s="37">
        <v>1</v>
      </c>
      <c r="D3" s="37" t="s">
        <v>33268</v>
      </c>
      <c r="E3" s="37" t="s">
        <v>39100</v>
      </c>
      <c r="F3" s="38">
        <v>45926.188877314817</v>
      </c>
      <c r="G3" s="116">
        <f t="shared" ref="G3" ca="1" si="0">IFERROR(NOW()-F3,"")</f>
        <v>44.922440277776332</v>
      </c>
      <c r="H3" s="38">
        <v>45926.158159722225</v>
      </c>
      <c r="I3" s="37" t="str">
        <f>IFERROR(VLOOKUP(D3,DB!A:F,6,0),"")</f>
        <v>SCECO</v>
      </c>
      <c r="J3" s="37" t="str">
        <f>IFERROR(VLOOKUP(D3,DB!A:G,7,0),"")</f>
        <v>Good</v>
      </c>
      <c r="K3" s="37" t="s">
        <v>39112</v>
      </c>
      <c r="L3" s="37" t="str">
        <f>IFERROR(VLOOKUP(D3,DB!A:I,9,0),"")</f>
        <v>Latis</v>
      </c>
      <c r="M3" s="106"/>
    </row>
    <row r="4" spans="1:13" ht="48" customHeight="1">
      <c r="A4" s="124" t="s">
        <v>39113</v>
      </c>
      <c r="B4" s="124" t="str">
        <f>IFERROR(VLOOKUP(D4,DB!A:K,11,0),"")</f>
        <v>R5</v>
      </c>
      <c r="C4" s="124">
        <v>1</v>
      </c>
      <c r="D4" s="124" t="s">
        <v>34758</v>
      </c>
      <c r="E4" s="124" t="s">
        <v>39100</v>
      </c>
      <c r="F4" s="125">
        <v>45948.661111111112</v>
      </c>
      <c r="G4" s="126">
        <f t="shared" ref="G4:G45" ca="1" si="1">IFERROR(NOW()-F4,"")</f>
        <v>22.450206481480564</v>
      </c>
      <c r="H4" s="125">
        <v>45948.661111111112</v>
      </c>
      <c r="I4" s="124" t="str">
        <f>IFERROR(VLOOKUP(D4,DB!A:F,6,0),"")</f>
        <v>SCECO</v>
      </c>
      <c r="J4" s="124" t="str">
        <f>IFERROR(VLOOKUP(D4,DB!A:G,7,0),"")</f>
        <v>Dead</v>
      </c>
      <c r="K4" s="124" t="s">
        <v>39114</v>
      </c>
      <c r="L4" s="124" t="str">
        <f>IFERROR(VLOOKUP(D4,DB!A:I,9,0),"")</f>
        <v>Latis</v>
      </c>
    </row>
    <row r="5" spans="1:13" ht="30.75">
      <c r="A5" s="124" t="s">
        <v>39115</v>
      </c>
      <c r="B5" s="124" t="s">
        <v>5443</v>
      </c>
      <c r="C5" s="124">
        <v>1</v>
      </c>
      <c r="D5" s="124" t="s">
        <v>32330</v>
      </c>
      <c r="E5" s="124" t="s">
        <v>39021</v>
      </c>
      <c r="F5" s="125">
        <v>45968.848599537036</v>
      </c>
      <c r="G5" s="126">
        <v>0.54726851851851854</v>
      </c>
      <c r="H5" s="125">
        <v>45968.827465277776</v>
      </c>
      <c r="I5" s="124" t="s">
        <v>22</v>
      </c>
      <c r="J5" s="124" t="s">
        <v>65</v>
      </c>
      <c r="K5" s="124" t="s">
        <v>39116</v>
      </c>
      <c r="L5" s="124" t="s">
        <v>8145</v>
      </c>
    </row>
    <row r="6" spans="1:13">
      <c r="A6" s="124"/>
      <c r="B6" s="124" t="str">
        <f>IFERROR(VLOOKUP(D6,DB!A:K,11,0),"")</f>
        <v/>
      </c>
      <c r="C6" s="124"/>
      <c r="D6" s="124"/>
      <c r="E6" s="124"/>
      <c r="F6" s="125"/>
      <c r="G6" s="126">
        <f t="shared" ca="1" si="1"/>
        <v>45971.111317592593</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45971.111317592593</v>
      </c>
      <c r="H7" s="125"/>
      <c r="I7" s="124" t="str">
        <f>IFERROR(VLOOKUP(D7,DB!A:F,6,0),"")</f>
        <v/>
      </c>
      <c r="J7" s="124" t="str">
        <f>IFERROR(VLOOKUP(D7,DB!A:G,7,0),"")</f>
        <v/>
      </c>
      <c r="K7" s="124"/>
      <c r="L7" s="124" t="str">
        <f>IFERROR(VLOOKUP(D7,DB!A:I,9,0),"")</f>
        <v/>
      </c>
    </row>
    <row r="8" spans="1:13">
      <c r="A8" s="124"/>
      <c r="B8" s="124" t="str">
        <f>IFERROR(VLOOKUP(D8,DB!A:K,11,0),"")</f>
        <v/>
      </c>
      <c r="C8" s="124"/>
      <c r="D8" s="151"/>
      <c r="E8" s="124"/>
      <c r="F8" s="125"/>
      <c r="G8" s="126">
        <f t="shared" ca="1" si="1"/>
        <v>45971.111317592593</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45971.111317592593</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45971.111317592593</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45971.111317592593</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45971.111317592593</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45971.111317592593</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45971.111317592593</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45971.111317592593</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45971.111317592593</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45971.111317592593</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45971.111317592593</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45971.111317592593</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45971.111317592593</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45971.111317592593</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45971.111317592593</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45971.111317592593</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45971.111317592593</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45971.111317592593</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45971.111317592593</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45971.111317592593</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45971.111317592593</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45971.111317592593</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45971.111317592593</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45971.111317592593</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45971.111317592593</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45971.111317592593</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45971.111317592593</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45971.111317592593</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45971.111317592593</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45971.111317592593</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45971.111317592593</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45971.111317592593</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45971.111317592593</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45971.111317592593</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45971.111317592593</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45971.111317592593</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45971.111317592593</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45971.111317592593</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ref="G46:G109" ca="1" si="2">IFERROR(NOW()-F46,"")</f>
        <v>45971.111317592593</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45971.111317592593</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45971.111317592593</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45971.111317592593</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45971.111317592593</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45971.111317592593</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45971.111317592593</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45971.111317592593</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45971.111317592593</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45971.111317592593</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45971.111317592593</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45971.111317592593</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45971.111317592593</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45971.111317592593</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45971.111317592593</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45971.111317592593</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45971.111317592593</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45971.111317592593</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45971.111317592593</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45971.111317592593</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45971.111317592593</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45971.111317592593</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45971.111317592593</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45971.111317592593</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45971.111317592593</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45971.111317592593</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45971.111317592593</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45971.111317592593</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45971.111317592593</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45971.111317592593</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45971.111317592593</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45971.111317592593</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45971.111317592593</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45971.111317592593</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45971.111317592593</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45971.111317592593</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45971.111317592593</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45971.111317592593</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45971.111317592593</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45971.111317592593</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45971.111317592593</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45971.111317592593</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45971.111317592593</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45971.111317592593</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45971.111317592593</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45971.111317592593</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45971.111317592593</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45971.111317592593</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45971.111317592593</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45971.111317592593</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45971.111317592593</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45971.111317592593</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45971.111317592593</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45971.111317592593</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45971.111317592593</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45971.111317592593</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45971.111317592593</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2"/>
        <v>45971.111317592593</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2"/>
        <v>45971.111317592593</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2"/>
        <v>45971.111317592593</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2"/>
        <v>45971.111317592593</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2"/>
        <v>45971.111317592593</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2"/>
        <v>45971.111317592593</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2"/>
        <v>45971.111317592593</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ref="G110:G173" ca="1" si="3">IFERROR(NOW()-F110,"")</f>
        <v>45971.111317592593</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45971.111317592593</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45971.111317592593</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45971.111317592593</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45971.111317592593</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45971.111317592593</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45971.111317592593</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45971.111317592593</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45971.111317592593</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45971.111317592593</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45971.111317592593</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45971.111317592593</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45971.111317592593</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45971.111317592593</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45971.111317592593</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45971.111317592593</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45971.111317592593</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45971.111317592593</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45971.111317592593</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45971.111317592593</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45971.111317592593</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45971.111317592593</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45971.111317592593</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45971.111317592593</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45971.111317592593</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45971.111317592593</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45971.111317592593</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45971.111317592593</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45971.111317592593</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45971.111317592593</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45971.111317592593</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45971.111317592593</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45971.111317592593</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45971.111317592593</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45971.111317592593</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45971.111317592593</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45971.111317592593</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45971.111317592593</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45971.111317592593</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45971.111317592593</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45971.111317592593</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45971.111317592593</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45971.111317592593</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45971.111317592593</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45971.111317592593</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45971.111317592593</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45971.111317592593</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45971.111317592593</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45971.111317592593</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45971.111317592593</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45971.111317592593</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45971.111317592593</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45971.111317592593</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45971.111317592593</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45971.111317592593</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45971.111317592593</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45971.111317592593</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45971.111317592593</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45971.111317592593</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45971.111317592593</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45971.111317592593</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45971.111317592593</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45971.111317592593</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45971.111317592593</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ref="G174:G237" ca="1" si="4">IFERROR(NOW()-F174,"")</f>
        <v>45971.111317592593</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45971.111317592593</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45971.111317592593</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45971.111317592593</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45971.111317592593</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45971.111317592593</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45971.111317592593</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45971.111317592593</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45971.111317592593</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45971.111317592593</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45971.111317592593</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45971.111317592593</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45971.111317592593</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45971.111317592593</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45971.111317592593</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45971.111317592593</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45971.111317592593</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45971.111317592593</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45971.111317592593</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45971.111317592593</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45971.111317592593</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45971.111317592593</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45971.111317592593</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45971.111317592593</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45971.111317592593</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45971.111317592593</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45971.111317592593</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45971.111317592593</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45971.111317592593</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45971.111317592593</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45971.111317592593</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45971.111317592593</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45971.111317592593</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45971.111317592593</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45971.111317592593</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45971.111317592593</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45971.111317592593</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45971.111317592593</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45971.111317592593</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45971.111317592593</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45971.111317592593</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45971.111317592593</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45971.111317592593</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45971.111317592593</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45971.111317592593</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45971.111317592593</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45971.111317592593</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45971.111317592593</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45971.111317592593</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45971.111317592593</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45971.111317592593</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45971.111317592593</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45971.111317592593</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45971.111317592593</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45971.111317592593</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45971.111317592593</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45971.111317592593</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45971.111317592593</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45971.111317592593</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45971.111317592593</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45971.111317592593</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45971.111317592593</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45971.111317592593</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45971.111317592593</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ref="G238:G301" ca="1" si="5">IFERROR(NOW()-F238,"")</f>
        <v>45971.111317592593</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45971.111317592593</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45971.111317592593</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45971.111317592593</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45971.111317592593</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45971.111317592593</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45971.111317592593</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45971.111317592593</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45971.111317592593</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45971.111317592593</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45971.111317592593</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45971.111317592593</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45971.111317592593</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45971.111317592593</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45971.111317592593</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45971.111317592593</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45971.111317592593</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45971.111317592593</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45971.111317592593</v>
      </c>
      <c r="H256" s="124"/>
      <c r="I256" s="124" t="str">
        <f>IFERROR(VLOOKUP(D256,DB!A:F,6,0),"")</f>
        <v/>
      </c>
      <c r="J256" s="124" t="str">
        <f>IFERROR(VLOOKUP(D256,DB!A:G,7,0),"")</f>
        <v/>
      </c>
      <c r="K256" s="124"/>
      <c r="L256" s="124" t="str">
        <f>IFERROR(VLOOKUP(D256,DB!A:I,9,0),"")</f>
        <v/>
      </c>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sheetData>
  <dataValidations count="2">
    <dataValidation allowBlank="1" showInputMessage="1" showErrorMessage="1" sqref="E1" xr:uid="{920C6338-E771-4DAE-8C89-92A9093EA4DE}"/>
    <dataValidation type="list" allowBlank="1" showInputMessage="1" showErrorMessage="1" sqref="E2:E25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74"/>
  <sheetViews>
    <sheetView workbookViewId="0">
      <selection activeCell="K13" sqref="K1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3" t="s">
        <v>39117</v>
      </c>
      <c r="B2" s="154" t="str">
        <f>IFERROR(VLOOKUP(D2,DB!A:K,11,0),"")</f>
        <v>R6</v>
      </c>
      <c r="C2" s="155">
        <v>1</v>
      </c>
      <c r="D2" s="154" t="s">
        <v>35650</v>
      </c>
      <c r="E2" s="152" t="s">
        <v>39021</v>
      </c>
      <c r="F2" s="156">
        <v>45970.686331018522</v>
      </c>
      <c r="G2" s="157">
        <f t="shared" ref="G2:G12" ca="1" si="0">IFERROR(NOW()-F2,"-")</f>
        <v>0.42498657407122664</v>
      </c>
      <c r="H2" s="156">
        <v>45970.68136574074</v>
      </c>
      <c r="I2" s="154" t="str">
        <f>IFERROR(VLOOKUP(D2,DB!A:F,6,0),"")</f>
        <v>Generator-SG</v>
      </c>
      <c r="J2" s="154" t="str">
        <f>IFERROR(VLOOKUP(D2,DB!A:G,7,0),"")</f>
        <v>Dead</v>
      </c>
      <c r="K2" s="158" t="s">
        <v>39118</v>
      </c>
      <c r="L2" s="154" t="str">
        <f>IFERROR(VLOOKUP(D2,DB!A:I,9,0),"")</f>
        <v>Latis</v>
      </c>
    </row>
    <row r="3" spans="1:16382" ht="31.5" customHeight="1">
      <c r="A3" s="140" t="s">
        <v>39119</v>
      </c>
      <c r="B3" s="141" t="str">
        <f>IFERROR(VLOOKUP(D3,DB!A:K,11,0),"")</f>
        <v>R6</v>
      </c>
      <c r="C3" s="142">
        <v>1</v>
      </c>
      <c r="D3" s="141" t="s">
        <v>36923</v>
      </c>
      <c r="E3" s="124"/>
      <c r="F3" s="143"/>
      <c r="G3" s="105">
        <f t="shared" ca="1" si="0"/>
        <v>45971.111317592593</v>
      </c>
      <c r="H3" s="143">
        <v>45971.040972222225</v>
      </c>
      <c r="I3" s="141" t="str">
        <f>IFERROR(VLOOKUP(D3,DB!A:F,6,0),"")</f>
        <v>SCECO</v>
      </c>
      <c r="J3" s="141" t="str">
        <f>IFERROR(VLOOKUP(D3,DB!A:G,7,0),"")</f>
        <v>Vandalized</v>
      </c>
      <c r="K3" s="144" t="s">
        <v>39120</v>
      </c>
      <c r="L3" s="145" t="str">
        <f>IFERROR(VLOOKUP(D3,DB!A:I,9,0),"")</f>
        <v>Latis</v>
      </c>
    </row>
    <row r="4" spans="1:16382" ht="31.5" customHeight="1">
      <c r="A4" s="140"/>
      <c r="B4" s="141" t="str">
        <f>IFERROR(VLOOKUP(D4,DB!A:K,11,0),"")</f>
        <v/>
      </c>
      <c r="C4" s="142"/>
      <c r="D4" s="141"/>
      <c r="E4" s="124"/>
      <c r="F4" s="143"/>
      <c r="G4" s="105">
        <f t="shared" ca="1" si="0"/>
        <v>45971.111317592593</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45971.111317592593</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45971.111317592593</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45971.111317592593</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45971.111317592593</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45971.111317592593</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45971.111317592593</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45971.111317592593</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45971.111317592593</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ref="G13:G76" ca="1" si="1">IFERROR(NOW()-F13,"-")</f>
        <v>45971.111317592593</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45971.111317592593</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45971.111317592593</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45971.111317592593</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45971.111317592593</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45971.111317592593</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45971.111317592593</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45971.111317592593</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45971.111317592593</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45971.111317592593</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45971.111317592593</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45971.111317592593</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45971.111317592593</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45971.111317592593</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45971.111317592593</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45971.111317592593</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45971.111317592593</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45971.111317592593</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45971.111317592593</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45971.111317592593</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45971.111317592593</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45971.111317592593</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45971.111317592593</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45971.111317592593</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45971.111317592593</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45971.111317592593</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45971.111317592593</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45971.111317592593</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45971.111317592593</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45971.111317592593</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45971.111317592593</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45971.111317592593</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45971.111317592593</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45971.111317592593</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45971.111317592593</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45971.111317592593</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45971.111317592593</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45971.111317592593</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45971.111317592593</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45971.111317592593</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45971.111317592593</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45971.111317592593</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45971.111317592593</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45971.111317592593</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45971.111317592593</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45971.111317592593</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45971.111317592593</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45971.111317592593</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45971.111317592593</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45971.111317592593</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45971.111317592593</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45971.111317592593</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45971.111317592593</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45971.111317592593</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45971.111317592593</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45971.111317592593</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45971.111317592593</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45971.111317592593</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45971.111317592593</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45971.111317592593</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45971.111317592593</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45971.111317592593</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45971.111317592593</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45971.111317592593</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ref="G77:G140" ca="1" si="2">IFERROR(NOW()-F77,"-")</f>
        <v>45971.111317592593</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45971.111317592593</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45971.111317592593</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45971.111317592593</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45971.111317592593</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45971.111317592593</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45971.111317592593</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45971.111317592593</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45971.111317592593</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45971.111317592593</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45971.111317592593</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45971.111317592593</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45971.111317592593</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45971.111317592593</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45971.111317592593</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45971.111317592593</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45971.111317592593</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45971.111317592593</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45971.111317592593</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45971.111317592593</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45971.111317592593</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45971.111317592593</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45971.111317592593</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45971.111317592593</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45971.111317592593</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45971.111317592593</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45971.111317592593</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45971.111317592593</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45971.111317592593</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45971.111317592593</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45971.111317592593</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45971.111317592593</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45971.111317592593</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45971.111317592593</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45971.111317592593</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45971.111317592593</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45971.111317592593</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45971.111317592593</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45971.111317592593</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45971.111317592593</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45971.111317592593</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45971.111317592593</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45971.111317592593</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45971.111317592593</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45971.111317592593</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45971.111317592593</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45971.111317592593</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45971.111317592593</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45971.111317592593</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45971.111317592593</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45971.111317592593</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45971.111317592593</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45971.111317592593</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45971.111317592593</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45971.111317592593</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45971.111317592593</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45971.111317592593</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45971.111317592593</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45971.111317592593</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45971.111317592593</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45971.111317592593</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45971.111317592593</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45971.111317592593</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45971.111317592593</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ref="G141:G174" ca="1" si="3">IFERROR(NOW()-F141,"-")</f>
        <v>45971.111317592593</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45971.111317592593</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45971.111317592593</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45971.111317592593</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45971.111317592593</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45971.111317592593</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45971.111317592593</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45971.111317592593</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45971.111317592593</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45971.111317592593</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45971.111317592593</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45971.111317592593</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45971.111317592593</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45971.111317592593</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45971.111317592593</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45971.111317592593</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45971.111317592593</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45971.111317592593</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45971.111317592593</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45971.111317592593</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45971.111317592593</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45971.111317592593</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45971.111317592593</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45971.111317592593</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45971.111317592593</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45971.111317592593</v>
      </c>
      <c r="H166" s="143"/>
      <c r="I166" s="141" t="str">
        <f>IFERROR(VLOOKUP(D166,DB!A:F,6,0),"")</f>
        <v/>
      </c>
      <c r="J166" s="141" t="str">
        <f>IFERROR(VLOOKUP(D166,DB!A:G,7,0),"")</f>
        <v/>
      </c>
      <c r="K166" s="144"/>
      <c r="L166" s="145" t="str">
        <f>IFERROR(VLOOKUP(D166,DB!A:I,9,0),"")</f>
        <v/>
      </c>
    </row>
    <row r="167" spans="1:12" ht="31.5" customHeight="1">
      <c r="A167" s="140"/>
      <c r="B167" s="141" t="str">
        <f>IFERROR(VLOOKUP(D167,DB!A:K,11,0),"")</f>
        <v/>
      </c>
      <c r="C167" s="142"/>
      <c r="D167" s="141"/>
      <c r="E167" s="124"/>
      <c r="F167" s="143"/>
      <c r="G167" s="105">
        <f t="shared" ca="1" si="3"/>
        <v>45971.111317592593</v>
      </c>
      <c r="H167" s="143"/>
      <c r="I167" s="141" t="str">
        <f>IFERROR(VLOOKUP(D167,DB!A:F,6,0),"")</f>
        <v/>
      </c>
      <c r="J167" s="141" t="str">
        <f>IFERROR(VLOOKUP(D167,DB!A:G,7,0),"")</f>
        <v/>
      </c>
      <c r="K167" s="144"/>
      <c r="L167" s="145" t="str">
        <f>IFERROR(VLOOKUP(D167,DB!A:I,9,0),"")</f>
        <v/>
      </c>
    </row>
    <row r="168" spans="1:12" ht="31.5" customHeight="1">
      <c r="A168" s="140"/>
      <c r="B168" s="141" t="str">
        <f>IFERROR(VLOOKUP(D168,DB!A:K,11,0),"")</f>
        <v/>
      </c>
      <c r="C168" s="142"/>
      <c r="D168" s="141"/>
      <c r="E168" s="124"/>
      <c r="F168" s="143"/>
      <c r="G168" s="105">
        <f t="shared" ca="1" si="3"/>
        <v>45971.111317592593</v>
      </c>
      <c r="H168" s="143"/>
      <c r="I168" s="141" t="str">
        <f>IFERROR(VLOOKUP(D168,DB!A:F,6,0),"")</f>
        <v/>
      </c>
      <c r="J168" s="141" t="str">
        <f>IFERROR(VLOOKUP(D168,DB!A:G,7,0),"")</f>
        <v/>
      </c>
      <c r="K168" s="144"/>
      <c r="L168" s="145" t="str">
        <f>IFERROR(VLOOKUP(D168,DB!A:I,9,0),"")</f>
        <v/>
      </c>
    </row>
    <row r="169" spans="1:12" ht="31.5" customHeight="1">
      <c r="A169" s="140"/>
      <c r="B169" s="141" t="str">
        <f>IFERROR(VLOOKUP(D169,DB!A:K,11,0),"")</f>
        <v/>
      </c>
      <c r="C169" s="142"/>
      <c r="D169" s="141"/>
      <c r="E169" s="124"/>
      <c r="F169" s="143"/>
      <c r="G169" s="105">
        <f t="shared" ca="1" si="3"/>
        <v>45971.111317592593</v>
      </c>
      <c r="H169" s="143"/>
      <c r="I169" s="141" t="str">
        <f>IFERROR(VLOOKUP(D169,DB!A:F,6,0),"")</f>
        <v/>
      </c>
      <c r="J169" s="141" t="str">
        <f>IFERROR(VLOOKUP(D169,DB!A:G,7,0),"")</f>
        <v/>
      </c>
      <c r="K169" s="144"/>
      <c r="L169" s="145" t="str">
        <f>IFERROR(VLOOKUP(D169,DB!A:I,9,0),"")</f>
        <v/>
      </c>
    </row>
    <row r="170" spans="1:12" ht="31.5" customHeight="1">
      <c r="A170" s="140"/>
      <c r="B170" s="141" t="str">
        <f>IFERROR(VLOOKUP(D170,DB!A:K,11,0),"")</f>
        <v/>
      </c>
      <c r="C170" s="142"/>
      <c r="D170" s="141"/>
      <c r="E170" s="124"/>
      <c r="F170" s="143"/>
      <c r="G170" s="105">
        <f t="shared" ca="1" si="3"/>
        <v>45971.111317592593</v>
      </c>
      <c r="H170" s="143"/>
      <c r="I170" s="141" t="str">
        <f>IFERROR(VLOOKUP(D170,DB!A:F,6,0),"")</f>
        <v/>
      </c>
      <c r="J170" s="141" t="str">
        <f>IFERROR(VLOOKUP(D170,DB!A:G,7,0),"")</f>
        <v/>
      </c>
      <c r="K170" s="144"/>
      <c r="L170" s="145" t="str">
        <f>IFERROR(VLOOKUP(D170,DB!A:I,9,0),"")</f>
        <v/>
      </c>
    </row>
    <row r="171" spans="1:12" ht="31.5" customHeight="1">
      <c r="A171" s="140"/>
      <c r="B171" s="141" t="str">
        <f>IFERROR(VLOOKUP(D171,DB!A:K,11,0),"")</f>
        <v/>
      </c>
      <c r="C171" s="142"/>
      <c r="D171" s="141"/>
      <c r="E171" s="124"/>
      <c r="F171" s="143"/>
      <c r="G171" s="105">
        <f t="shared" ca="1" si="3"/>
        <v>45971.111317592593</v>
      </c>
      <c r="H171" s="143"/>
      <c r="I171" s="141" t="str">
        <f>IFERROR(VLOOKUP(D171,DB!A:F,6,0),"")</f>
        <v/>
      </c>
      <c r="J171" s="141" t="str">
        <f>IFERROR(VLOOKUP(D171,DB!A:G,7,0),"")</f>
        <v/>
      </c>
      <c r="K171" s="144"/>
      <c r="L171" s="145" t="str">
        <f>IFERROR(VLOOKUP(D171,DB!A:I,9,0),"")</f>
        <v/>
      </c>
    </row>
    <row r="172" spans="1:12" ht="31.5" customHeight="1">
      <c r="A172" s="140"/>
      <c r="B172" s="141" t="str">
        <f>IFERROR(VLOOKUP(D172,DB!A:K,11,0),"")</f>
        <v/>
      </c>
      <c r="C172" s="142"/>
      <c r="D172" s="141"/>
      <c r="E172" s="124"/>
      <c r="F172" s="143"/>
      <c r="G172" s="105">
        <f t="shared" ca="1" si="3"/>
        <v>45971.111317592593</v>
      </c>
      <c r="H172" s="143"/>
      <c r="I172" s="141" t="str">
        <f>IFERROR(VLOOKUP(D172,DB!A:F,6,0),"")</f>
        <v/>
      </c>
      <c r="J172" s="141" t="str">
        <f>IFERROR(VLOOKUP(D172,DB!A:G,7,0),"")</f>
        <v/>
      </c>
      <c r="K172" s="144"/>
      <c r="L172" s="145" t="str">
        <f>IFERROR(VLOOKUP(D172,DB!A:I,9,0),"")</f>
        <v/>
      </c>
    </row>
    <row r="173" spans="1:12" ht="31.5" customHeight="1">
      <c r="A173" s="140"/>
      <c r="B173" s="141" t="str">
        <f>IFERROR(VLOOKUP(D173,DB!A:K,11,0),"")</f>
        <v/>
      </c>
      <c r="C173" s="142"/>
      <c r="D173" s="141"/>
      <c r="E173" s="124"/>
      <c r="F173" s="143"/>
      <c r="G173" s="105">
        <f t="shared" ca="1" si="3"/>
        <v>45971.111317592593</v>
      </c>
      <c r="H173" s="143"/>
      <c r="I173" s="141" t="str">
        <f>IFERROR(VLOOKUP(D173,DB!A:F,6,0),"")</f>
        <v/>
      </c>
      <c r="J173" s="141" t="str">
        <f>IFERROR(VLOOKUP(D173,DB!A:G,7,0),"")</f>
        <v/>
      </c>
      <c r="K173" s="144"/>
      <c r="L173" s="145" t="str">
        <f>IFERROR(VLOOKUP(D173,DB!A:I,9,0),"")</f>
        <v/>
      </c>
    </row>
    <row r="174" spans="1:12" ht="31.5" customHeight="1">
      <c r="A174" s="140"/>
      <c r="B174" s="141" t="str">
        <f>IFERROR(VLOOKUP(D174,DB!A:K,11,0),"")</f>
        <v/>
      </c>
      <c r="C174" s="142"/>
      <c r="D174" s="141"/>
      <c r="E174" s="124"/>
      <c r="F174" s="143"/>
      <c r="G174" s="105">
        <f t="shared" ca="1" si="3"/>
        <v>45971.111317592593</v>
      </c>
      <c r="H174" s="143"/>
      <c r="I174" s="141" t="str">
        <f>IFERROR(VLOOKUP(D174,DB!A:F,6,0),"")</f>
        <v/>
      </c>
      <c r="J174" s="141" t="str">
        <f>IFERROR(VLOOKUP(D174,DB!A:G,7,0),"")</f>
        <v/>
      </c>
      <c r="K174" s="144"/>
      <c r="L174" s="145" t="str">
        <f>IFERROR(VLOOKUP(D174,DB!A:I,9,0),"")</f>
        <v/>
      </c>
    </row>
  </sheetData>
  <dataValidations count="2">
    <dataValidation allowBlank="1" showInputMessage="1" showErrorMessage="1" sqref="E1" xr:uid="{9E1BC488-8814-4F8A-8DBE-742B3278AB71}"/>
    <dataValidation type="list" allowBlank="1" showInputMessage="1" showErrorMessage="1" sqref="E2:E17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2025-11-09T23:42:16Z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