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39" documentId="120_S{2AC9BD13-BADA-5192-A53E-5A8FF88502F6}" xr6:coauthVersionLast="47" xr6:coauthVersionMax="47" xr10:uidLastSave="{2E2E3ABD-8171-4896-834F-B4D54F755179}"/>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<sst xmlns="http://schemas.openxmlformats.org/spreadsheetml/2006/main" count="180272" uniqueCount="39118">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</sst>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D12" sqref="D12"/>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307.8782402777797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45970.826666203706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45970.826666203706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45970.826666203706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45970.826666203706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45970.826666203706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45970.826666203706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45970.826666203706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45970.826666203706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45970.826666203706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45970.826666203706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45970.826666203706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45970.826666203706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45970.826666203706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45970.826666203706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45970.826666203706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45970.826666203706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45970.826666203706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45970.826666203706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45970.826666203706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45970.826666203706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45970.826666203706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45970.826666203706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45970.826666203706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45970.826666203706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45970.826666203706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45970.826666203706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45970.826666203706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45970.826666203706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45970.826666203706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45970.826666203706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45970.826666203706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45970.826666203706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45970.826666203706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45970.826666203706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45970.826666203706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45970.826666203706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45970.826666203706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45970.826666203706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45970.826666203706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45970.826666203706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45970.826666203706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45970.826666203706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45970.826666203706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45970.826666203706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45970.826666203706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45970.826666203706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45970.826666203706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45970.826666203706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45970.826666203706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45970.826666203706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45970.826666203706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45970.826666203706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45970.826666203706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45970.826666203706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45970.826666203706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45970.826666203706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45970.826666203706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45970.826666203706</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45970.826666203706</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8A902210-C389-4DAB-AE05-1AD755E48DE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145.82682824074436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45970.826666203706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45970.826666203706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45970.826666203706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45970.826666203706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45970.826666203706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45970.826666203706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45970.826666203706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45970.826666203706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45970.826666203706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45970.826666203706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45970.826666203706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45970.826666203706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45970.826666203706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45970.826666203706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45970.826666203706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45970.826666203706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45970.826666203706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45970.826666203706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45970.826666203706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45970.826666203706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45970.826666203706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45970.826666203706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45970.826666203706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45970.826666203706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45970.826666203706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45970.826666203706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45970.826666203706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45970.826666203706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45970.826666203706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45970.826666203706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45970.826666203706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45970.826666203706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45970.826666203706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45970.826666203706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45970.826666203706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45970.826666203706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45970.826666203706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45970.826666203706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45970.826666203706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45970.826666203706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45970.826666203706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45970.826666203706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45970.826666203706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45970.826666203706</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45970.826666203706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45970.826666203706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45970.826666203706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45970.826666203706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45970.826666203706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45970.826666203706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45970.826666203706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45970.826666203706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45970.826666203706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45970.826666203706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45970.826666203706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45970.826666203706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45970.826666203706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45970.826666203706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45970.826666203706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45970.826666203706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45970.826666203706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45970.826666203706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45970.826666203706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45970.826666203706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45970.826666203706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45970.826666203706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45970.826666203706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45970.826666203706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45970.826666203706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45970.826666203706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45970.826666203706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45970.826666203706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45970.826666203706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45970.826666203706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45970.826666203706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45970.826666203706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45970.826666203706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45970.826666203706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45970.826666203706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45970.826666203706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45970.826666203706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45970.826666203706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45970.826666203706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45970.826666203706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45970.826666203706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45970.826666203706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45970.826666203706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45970.826666203706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45970.826666203706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45970.826666203706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45970.826666203706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45970.826666203706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45970.826666203706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45970.826666203706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45970.826666203706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45970.826666203706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45970.826666203706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45970.826666203706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45970.826666203706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45970.826666203706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45970.826666203706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45970.826666203706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45970.826666203706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45970.826666203706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45970.826666203706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45970.826666203706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45970.826666203706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45970.826666203706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45970.826666203706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45970.826666203706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45970.826666203706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45970.826666203706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45970.826666203706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45970.826666203706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45970.826666203706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45970.826666203706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45970.826666203706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45970.826666203706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45970.826666203706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45970.826666203706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45970.826666203706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45970.826666203706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45970.826666203706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45970.826666203706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45970.826666203706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45970.826666203706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45970.826666203706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45970.826666203706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45970.826666203706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45970.826666203706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45970.826666203706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45970.826666203706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45970.826666203706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45970.826666203706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45970.826666203706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45970.826666203706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45970.826666203706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45970.826666203706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45970.826666203706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45970.826666203706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45970.826666203706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45970.826666203706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45970.826666203706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45970.826666203706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45970.826666203706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45970.826666203706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45970.826666203706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45970.826666203706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45970.826666203706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45970.826666203706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45970.826666203706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45970.826666203706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45970.826666203706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45970.826666203706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45970.826666203706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45970.826666203706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45970.826666203706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45970.826666203706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45970.826666203706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45970.826666203706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45970.826666203706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45970.826666203706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45970.826666203706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45970.826666203706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45970.826666203706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45970.826666203706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45970.826666203706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45970.826666203706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45970.826666203706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45970.826666203706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45970.826666203706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45970.826666203706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45970.826666203706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45970.826666203706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45970.826666203706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45970.826666203706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45970.826666203706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45970.826666203706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45970.826666203706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45970.826666203706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45970.826666203706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45970.826666203706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45970.826666203706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45970.826666203706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45970.826666203706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45970.826666203706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45970.826666203706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45970.826666203706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45970.826666203706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45970.826666203706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45970.826666203706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45970.826666203706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45970.826666203706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45970.826666203706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45970.826666203706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45970.826666203706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45970.826666203706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45970.826666203706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45970.826666203706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45970.826666203706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45970.826666203706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45970.826666203706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45970.826666203706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45970.826666203706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45970.826666203706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45970.826666203706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45970.826666203706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45970.826666203706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45970.826666203706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45970.826666203706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45970.826666203706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45970.826666203706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45970.826666203706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45970.826666203706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45970.826666203706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45970.826666203706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45970.826666203706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45970.826666203706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45970.826666203706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45970.826666203706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45970.826666203706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45970.826666203706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45970.826666203706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45970.826666203706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45970.826666203706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45970.826666203706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45970.826666203706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45970.826666203706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45970.826666203706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45970.826666203706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45970.826666203706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45970.826666203706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45970.826666203706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45970.826666203706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45970.826666203706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45970.826666203706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45970.826666203706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45970.826666203706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45970.826666203706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45970.826666203706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45970.826666203706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45970.826666203706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45970.826666203706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45970.826666203706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45970.826666203706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45970.826666203706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45970.826666203706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45970.826666203706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45970.826666203706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45970.826666203706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45970.826666203706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45970.826666203706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45970.826666203706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45970.826666203706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45970.826666203706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45970.826666203706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45970.826666203706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45970.826666203706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45970.826666203706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45970.826666203706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45970.826666203706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45970.826666203706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45970.826666203706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45970.826666203706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45970.826666203706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45970.826666203706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45970.826666203706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45970.826666203706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45970.826666203706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45970.826666203706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45970.826666203706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45970.826666203706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45970.826666203706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45970.826666203706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45970.826666203706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45970.826666203706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45970.826666203706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45970.826666203706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45970.826666203706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45970.826666203706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45970.826666203706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45970.826666203706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45970.826666203706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45970.826666203706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45970.826666203706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45970.826666203706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45970.826666203706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45970.826666203706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45970.826666203706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45970.826666203706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45970.826666203706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45970.826666203706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45970.826666203706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45970.826666203706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45970.826666203706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45970.826666203706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45970.826666203706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45970.826666203706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45970.826666203706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45970.826666203706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45970.826666203706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45970.826666203706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45970.826666203706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45970.826666203706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45970.826666203706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45970.826666203706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45970.826666203706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45970.826666203706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45970.826666203706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45970.826666203706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45970.826666203706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45970.826666203706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45970.826666203706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45970.826666203706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45970.826666203706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45970.826666203706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45970.826666203706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45970.826666203706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45970.826666203706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45970.826666203706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45970.826666203706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45970.826666203706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45970.826666203706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45970.826666203706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45970.826666203706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45970.826666203706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45970.826666203706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45970.826666203706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45970.826666203706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45970.826666203706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45970.826666203706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45970.826666203706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45970.826666203706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45970.826666203706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45970.826666203706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45970.826666203706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45970.826666203706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45970.826666203706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45970.826666203706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45970.826666203706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45970.826666203706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45970.826666203706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45970.826666203706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45970.826666203706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45970.826666203706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45970.826666203706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45970.826666203706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45970.826666203706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45970.826666203706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45970.826666203706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45970.826666203706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45970.826666203706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45970.826666203706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45970.826666203706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45970.826666203706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45970.826666203706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45970.826666203706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45970.826666203706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45970.826666203706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45970.826666203706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45970.826666203706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45970.826666203706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45970.826666203706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45970.826666203706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45970.826666203706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45970.826666203706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45970.826666203706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45970.826666203706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45970.826666203706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45970.826666203706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45970.826666203706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45970.826666203706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45970.826666203706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45970.826666203706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45970.826666203706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45970.826666203706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45970.826666203706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45970.826666203706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45970.826666203706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45970.826666203706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45970.826666203706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45970.826666203706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45970.826666203706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45970.826666203706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45970.826666203706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45970.826666203706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45970.826666203706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45970.826666203706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45970.826666203706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45970.826666203706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45970.826666203706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45970.826666203706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45970.826666203706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45970.826666203706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45970.826666203706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45970.826666203706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45970.826666203706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45970.826666203706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45970.826666203706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45970.826666203706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45970.826666203706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45970.826666203706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45970.826666203706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45970.826666203706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45970.826666203706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45970.826666203706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45970.826666203706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45970.826666203706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45970.826666203706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45970.826666203706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45970.826666203706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45970.826666203706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45970.826666203706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45970.826666203706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45970.826666203706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45970.826666203706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45970.826666203706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45970.826666203706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45970.826666203706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45970.826666203706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45970.826666203706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45970.826666203706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45970.826666203706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45970.826666203706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45970.826666203706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45970.826666203706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45970.826666203706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45970.826666203706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45970.826666203706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45970.826666203706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45970.826666203706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45970.826666203706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45970.826666203706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45970.826666203706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45970.826666203706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45970.826666203706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45970.826666203706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45970.826666203706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45970.826666203706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45970.826666203706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45970.826666203706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45970.826666203706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45970.826666203706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45970.826666203706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45970.826666203706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45970.826666203706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45970.826666203706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45970.826666203706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45970.826666203706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45970.826666203706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45970.826666203706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45970.826666203706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45970.826666203706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45970.826666203706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45970.826666203706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45970.826666203706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45970.826666203706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45970.826666203706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45970.826666203706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45970.826666203706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45970.826666203706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45970.826666203706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45970.826666203706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45970.826666203706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45970.826666203706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45970.826666203706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45970.826666203706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45970.826666203706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45970.826666203706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45970.826666203706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45970.826666203706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45970.826666203706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45970.826666203706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45970.826666203706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45970.826666203706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45970.826666203706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45970.826666203706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45970.826666203706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45970.826666203706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45970.826666203706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45970.826666203706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45970.826666203706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45970.826666203706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45970.826666203706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45970.826666203706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45970.826666203706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45970.826666203706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45970.826666203706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45970.826666203706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45970.826666203706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45970.826666203706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45970.826666203706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45970.826666203706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45970.826666203706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45970.826666203706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45970.826666203706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45970.826666203706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45970.826666203706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45970.826666203706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45970.826666203706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45970.826666203706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45970.826666203706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45970.826666203706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45970.826666203706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45970.826666203706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45970.826666203706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45970.826666203706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45970.826666203706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45970.826666203706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45970.826666203706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45970.826666203706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45970.826666203706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45970.826666203706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45970.826666203706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45970.826666203706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45970.826666203706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45970.826666203706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45970.826666203706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45970.826666203706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45970.826666203706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45970.826666203706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45970.826666203706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45970.826666203706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45970.826666203706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45970.826666203706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45970.826666203706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45970.826666203706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45970.826666203706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45970.826666203706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45970.826666203706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45970.826666203706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45970.826666203706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45970.826666203706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45970.826666203706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45970.826666203706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45970.826666203706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45970.826666203706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45970.826666203706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45970.826666203706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45970.826666203706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45970.826666203706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45970.826666203706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45970.826666203706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45970.826666203706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45970.826666203706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45970.826666203706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45970.826666203706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45970.826666203706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45970.826666203706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45970.826666203706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45970.826666203706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45970.826666203706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45970.826666203706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45970.826666203706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45970.826666203706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45970.826666203706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45970.826666203706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45970.826666203706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45970.826666203706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45970.826666203706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45970.826666203706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45970.826666203706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45970.826666203706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45970.826666203706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45970.826666203706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45970.826666203706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45970.826666203706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45970.826666203706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45970.826666203706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45970.826666203706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45970.826666203706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45970.826666203706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45970.826666203706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45970.826666203706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45970.826666203706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45970.826666203706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45970.826666203706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45970.826666203706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45970.826666203706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45970.826666203706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45970.826666319444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45970.826666319444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45970.826666319444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45970.826666319444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45970.826666319444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45970.826666319444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45970.826666319444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45970.826666319444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45970.826666319444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45970.826666319444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45970.826666319444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45970.826666319444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45970.826666319444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45970.826666319444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45970.826666319444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45970.826666319444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45970.826666319444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45970.826666319444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45970.826666319444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45970.826666319444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45970.826666319444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45970.826666319444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45970.826666319444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45970.826666319444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45970.826666319444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45970.826666319444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45970.826666319444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45970.826666319444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45970.826666319444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45970.826666319444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45970.826666319444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45970.826666319444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45970.826666319444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45970.826666319444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45970.826666319444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45970.826666319444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45970.826666319444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45970.826666319444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45970.826666319444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45970.826666319444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45970.826666319444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45970.826666319444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45970.826666319444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45970.826666319444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45970.826666319444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45970.826666319444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45970.826666319444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45970.826666319444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45970.826666319444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45970.826666319444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45970.826666319444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45970.826666319444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45970.826666319444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45970.826666319444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45970.826666319444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45970.826666319444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45970.826666319444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45970.826666319444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45970.826666319444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45970.826666319444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45970.826666319444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45970.826666319444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45970.826666319444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45970.826666319444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45970.826666319444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45970.826666319444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45970.826666319444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45970.826666319444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45970.826666319444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45970.826666319444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45970.826666319444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45970.826666319444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45970.826666319444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45970.826666319444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45970.826666319444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45970.826666319444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45970.826666319444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45970.826666319444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45970.826666319444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45970.826666319444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45970.826666319444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45970.826666319444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45970.826666319444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45970.826666319444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45970.826666319444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45970.826666319444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45970.826666319444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45970.826666319444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45970.826666319444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45970.826666319444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45970.826666319444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45970.826666319444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45970.826666319444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45970.826666319444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45970.826666319444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45970.826666319444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45970.826666319444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45970.826666319444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45970.826666319444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45970.826666319444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45970.826666319444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45970.826666319444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45970.826666319444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45970.826666319444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45970.826666319444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45970.826666319444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45970.826666319444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45970.826666319444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45970.826666319444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45970.826666319444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45970.826666319444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45970.826666319444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45970.826666319444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45970.826666319444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45970.826666319444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45970.826666319444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45970.826666319444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45970.826666319444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45970.826666319444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45970.826666319444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45970.826666319444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45970.826666319444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45970.826666319444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45970.826666319444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45970.826666319444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45970.826666319444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45970.826666319444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45970.826666319444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45970.826666319444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45970.826666319444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45970.826666319444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45970.826666319444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45970.826666319444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45970.826666319444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45970.826666319444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45970.826666319444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45970.826666319444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45970.826666319444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45970.826666319444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45970.826666319444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45970.826666319444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45970.826666319444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45970.826666319444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45970.826666319444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45970.826666319444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45970.826666319444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45970.826666319444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45970.826666319444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45970.826666319444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45970.826666319444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45970.826666319444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45970.826666319444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45970.826666319444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45970.826666319444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45970.826666319444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45970.826666319444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45970.826666319444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45970.826666319444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45970.826666319444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45970.826666319444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45970.826666319444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45970.826666319444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45970.826666319444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45970.826666319444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45970.826666319444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45970.826666319444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45970.826666319444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45970.826666319444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45970.826666319444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45970.826666319444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45970.826666319444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45970.826666319444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45970.826666319444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45970.826666319444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45970.826666319444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45970.826666319444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45970.826666319444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45970.826666319444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45970.826666319444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45970.826666319444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45970.826666319444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45970.826666319444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45970.826666319444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45970.826666319444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45970.826666319444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45970.826666319444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45970.826666319444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45970.826666319444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45970.826666319444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45970.826666319444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45970.826666319444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45970.826666319444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45970.826666319444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45970.826666319444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45970.826666319444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45970.826666319444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45970.826666319444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45970.826666319444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45970.826666319444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45970.826666319444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45970.826666319444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45970.826666319444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45970.826666319444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45970.826666319444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45970.826666319444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45970.826666319444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45970.826666319444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45970.826666319444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45970.826666319444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45970.826666319444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45970.826666319444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45970.826666319444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45970.826666319444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45970.826666319444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45970.826666319444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45970.826666319444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45970.826666319444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45970.826666319444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45970.826666319444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45970.826666319444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45970.826666319444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45970.826666319444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45970.826666319444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45970.826666319444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45970.826666319444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45970.826666319444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45970.826666319444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45970.826666319444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45970.826666319444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45970.826666319444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45970.826666319444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45970.826666319444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45970.826666319444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45970.826666319444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45970.826666319444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45970.826666319444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45970.826666319444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45970.826666319444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45970.826666319444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45970.826666319444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45970.826666319444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45970.826666319444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45970.826666319444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45970.826666319444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45970.826666319444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45970.826666319444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45970.826666319444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45970.826666319444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45970.826666319444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45970.826666319444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45970.826666319444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45970.826666319444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45970.826666319444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45970.826666319444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45970.826666319444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45970.826666319444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45970.826666319444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45970.826666319444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45970.826666319444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45970.826666319444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45970.826666319444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45970.826666319444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45970.826666319444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45970.826666319444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45970.826666319444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45970.826666319444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45970.826666319444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45970.826666319444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45970.826666319444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45970.826666319444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45970.826666319444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45970.826666319444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45970.826666319444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45970.826666319444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45970.826666319444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45970.826666319444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45970.826666319444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45970.826666319444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45970.826666319444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45970.826666319444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45970.826666319444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45970.826666319444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45970.826666319444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45970.826666319444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45970.826666319444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45970.826666319444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45970.826666319444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45970.826666319444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45970.826666319444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45970.826666319444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45970.826666319444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45970.826666319444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45970.826666319444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45970.826666319444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45970.826666319444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45970.826666319444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45970.826666319444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45970.826666319444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45970.826666319444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45970.826666319444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45970.826666319444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45970.826666319444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45970.826666319444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45970.826666319444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45970.826666319444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45970.826666319444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45970.826666319444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45970.826666319444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45970.826666319444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45970.826666319444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45970.826666319444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45970.826666319444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45970.826666319444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45970.826666319444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45970.826666319444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45970.826666319444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45970.826666319444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45970.826666319444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45970.826666319444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45970.826666319444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45970.826666319444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45970.826666319444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45970.826666319444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45970.826666319444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45970.826666319444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45970.826666319444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45970.826666319444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45970.826666319444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45970.826666319444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45970.826666319444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45970.826666319444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45970.826666319444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45970.826666319444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45970.826666319444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45970.826666319444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45970.826666319444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45970.826666319444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45970.826666319444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45970.826666319444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45970.826666319444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45970.826666319444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45970.826666319444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45970.826666319444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45970.826666319444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45970.826666319444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45970.826666319444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45970.826666319444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45970.826666319444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45970.826666319444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45970.826666319444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45970.826666319444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45970.826666319444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45970.826666319444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45970.826666319444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45970.826666319444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45970.826666319444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45970.826666319444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45970.826666319444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45970.826666319444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45970.826666319444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45970.826666319444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45970.826666319444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45970.826666319444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45970.826666319444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45970.826666319444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45970.826666319444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45970.826666319444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45970.826666319444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45970.826666319444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45970.826666319444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45970.826666319444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45970.826666319444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45970.826666319444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45970.826666319444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45970.826666319444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45970.826666319444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45970.826666319444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45970.826666319444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45970.826666319444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45970.826666319444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45970.826666319444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45970.826666319444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45970.826666319444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45970.826666319444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45970.826666319444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45970.826666319444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45970.826666319444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45970.826666319444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45970.826666319444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45970.826666319444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45970.826666319444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45970.826666319444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45970.826666319444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45970.826666319444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45970.826666319444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45970.826666319444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45970.826666319444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45970.826666319444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45970.826666319444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45970.826666319444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45970.826666319444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45970.826666319444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45970.826666319444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45970.826666319444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45970.826666319444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45970.826666319444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45970.826666319444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45970.826666319444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45970.826666319444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45970.826666319444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45970.826666319444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45970.826666319444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45970.826666319444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45970.826666319444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45970.826666319444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45970.826666319444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45970.826666319444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45970.826666319444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45970.826666319444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45970.826666319444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45970.826666319444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45970.826666319444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45970.826666319444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45970.826666319444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45970.826666319444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45970.826666319444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45970.826666319444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45970.826666319444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45970.826666319444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45970.826666319444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45970.826666319444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45970.826666319444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45970.826666319444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45970.826666319444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45970.826666319444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45970.826666319444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45970.826666319444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45970.826666319444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45970.826666319444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45970.826666319444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45970.826666319444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45970.826666319444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45970.826666319444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45970.826666319444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45970.826666319444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45970.826666319444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45970.826666319444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45970.826666319444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45970.826666319444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45970.826666319444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45970.826666319444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45970.826666319444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45970.826666319444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45970.826666319444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45970.826666319444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45970.826666319444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45970.826666319444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45970.826666319444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45970.826666319444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45970.826666319444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45970.826666319444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45970.826666319444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45970.826666319444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45970.826666319444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45970.826666319444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45970.826666319444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45970.826666319444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45970.826666319444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45970.826666319444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45970.826666319444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45970.826666319444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45970.826666319444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45970.826666319444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45970.826666319444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45970.826666319444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45970.826666319444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45970.826666319444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45970.826666319444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45970.826666319444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45970.826666319444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45970.826666319444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45970.826666319444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45970.826666319444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45970.826666319444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45970.826666319444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45970.826666319444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45970.826666319444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45970.826666319444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45970.826666319444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45970.826666319444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45970.826666319444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45970.826666319444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45970.826666319444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45970.826666319444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45970.826666319444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45970.826666319444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45970.826666319444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45970.826666319444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45970.826666319444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45970.826666319444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45970.826666319444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45970.826666319444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45970.826666319444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45970.826666319444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45970.826666319444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45970.826666319444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45970.826666319444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45970.826666319444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45970.826666319444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45970.826666319444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45970.826666319444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45970.826666319444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45970.826666319444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45970.826666319444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45970.826666319444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267.34594861110963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4.9582870371523313E-2</v>
      </c>
      <c r="H3" s="96"/>
      <c r="I3" s="135" t="str">
        <f>IFERROR(VLOOKUP(D3,DB!A:F,6,0),"")</f>
        <v>SCECO</v>
      </c>
      <c r="J3" s="135" t="str">
        <f>IFERROR(VLOOKUP(D3,DB!A:G,7,0),"")</f>
        <v>Dead</v>
      </c>
      <c r="K3" s="98"/>
      <c r="L3" s="92" t="str">
        <f>IFERROR(VLOOKUP(D3,DB!A:I,9,0),"")</f>
        <v>Latis</v>
      </c>
    </row>
    <row r="4" spans="1:16" ht="15" customHeight="1">
      <c r="A4" s="135"/>
      <c r="B4" s="135" t="str">
        <f>IFERROR(VLOOKUP(D4,DB!A:K,11,0),"")</f>
        <v/>
      </c>
      <c r="C4" s="94"/>
      <c r="D4" s="92"/>
      <c r="E4" s="95"/>
      <c r="F4" s="96"/>
      <c r="G4" s="136">
        <f t="shared" ca="1" si="1"/>
        <v>45970.826666203706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45970.826666203706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45970.826666203706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45970.826666203706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45970.826666203706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45970.826666203706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45970.826666203706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45970.826666203706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45970.826666203706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45970.826666203706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45970.826666203706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45970.826666203706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45970.826666203706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45970.826666203706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45970.826666203706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45970.826666203706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45970.826666203706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45970.826666203706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45970.826666203706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45970.826666203706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45970.826666203706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45970.826666203706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45970.826666203706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45970.826666203706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45970.826666203706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45970.826666203706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45970.826666203706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45970.826666203706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45970.826666203706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45970.826666203706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45970.826666203706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45970.826666203706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45970.826666203706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45970.826666203706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45970.826666203706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45970.826666203706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45970.826666203706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45970.826666203706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45970.826666203706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45970.826666203706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45970.826666203706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45970.826666203706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45970.826666203706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45970.826666203706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45970.826666203706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45970.826666203706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45970.826666203706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45970.826666203706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45970.826666203706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45970.826666203706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45970.826666203706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45970.826666203706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45970.826666203706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45970.826666203706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45970.826666203706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45970.826666203706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45970.826666203706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45970.826666203706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45970.826666203706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45970.826666203706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45970.826666203706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45970.826666203706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45970.826666203706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39108</v>
      </c>
      <c r="B2" s="37" t="str">
        <f>IFERROR(VLOOKUP(D2,DB!A:K,11,0),"")</f>
        <v>R5</v>
      </c>
      <c r="C2" s="37">
        <v>3</v>
      </c>
      <c r="D2" s="107" t="s">
        <v>36011</v>
      </c>
      <c r="E2" s="37" t="s">
        <v>39021</v>
      </c>
      <c r="F2" s="38">
        <v>45891.832060185188</v>
      </c>
      <c r="G2" s="116">
        <f ca="1">IFERROR(NOW()-F2,"")</f>
        <v>78.994606018517516</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44.63778888888919</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50" ca="1" si="1">IFERROR(NOW()-F4,"")</f>
        <v>22.165555092593422</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5"/>
      <c r="G6" s="126">
        <f t="shared" ca="1" si="1"/>
        <v>45970.826666203706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45970.826666203706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45970.826666203706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45970.826666203706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45970.826666203706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45970.826666203706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45970.826666203706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45970.826666203706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45970.826666203706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45970.826666203706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45970.826666203706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45970.826666203706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45970.826666203706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45970.826666203706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45970.826666203706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45970.826666203706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45970.826666203706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45970.826666203706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45970.826666203706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45970.826666203706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45970.826666203706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45970.826666203706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45970.826666203706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45970.826666203706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45970.826666203706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45970.826666203706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45970.826666203706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45970.826666203706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45970.826666203706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45970.826666203706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45970.826666203706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45970.826666203706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45970.826666203706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45970.826666203706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45970.826666203706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45970.826666203706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45970.826666203706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45970.826666203706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45970.826666203706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45970.826666203706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45970.826666203706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45970.826666203706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45970.826666203706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45970.826666203706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45970.826666203706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45970.826666203706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45970.826666203706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45970.826666203706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45970.826666203706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45970.826666203706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45970.826666203706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45970.826666203706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45970.826666203706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45970.826666203706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45970.826666203706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45970.826666203706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45970.826666203706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45970.826666203706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45970.826666203706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45970.826666203706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45970.826666203706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45970.826666203706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45970.826666203706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45970.826666203706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45970.826666203706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45970.826666203706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45970.826666203706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45970.826666203706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45970.826666203706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45970.826666203706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45970.826666203706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45970.826666203706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45970.826666203706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45970.826666203706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45970.826666203706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45970.826666203706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45970.826666203706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45970.826666203706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45970.826666203706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45970.826666203706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45970.826666203706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45970.826666203706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45970.826666203706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45970.826666203706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45970.826666203706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45970.826666203706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45970.826666203706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45970.826666203706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45970.826666203706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45970.826666203706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45970.826666203706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45970.826666203706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45970.826666203706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45970.826666203706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45970.826666203706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45970.826666203706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45970.826666203706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45970.826666203706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45970.826666203706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45970.826666203706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45970.826666203706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45970.826666203706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45970.826666203706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45970.826666203706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45970.826666203706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45970.826666203706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45970.826666203706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45970.826666203706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45970.826666203706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45970.826666203706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45970.826666203706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45970.826666203706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45970.826666203706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45970.826666203706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45970.826666203706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45970.826666203706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45970.826666203706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45970.826666203706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45970.826666203706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45970.826666203706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45970.826666203706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45970.826666203706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45970.826666203706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45970.826666203706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45970.826666203706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45970.826666203706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45970.826666203706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45970.826666203706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45970.826666203706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45970.826666203706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45970.826666203706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45970.826666203706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45970.826666203706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45970.826666203706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45970.826666203706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45970.826666203706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45970.826666203706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45970.826666203706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45970.826666203706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45970.826666203706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45970.826666203706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45970.826666203706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45970.826666203706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45970.826666203706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45970.826666203706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45970.826666203706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45970.826666203706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45970.826666203706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45970.826666203706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45970.826666203706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45970.826666203706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45970.826666203706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45970.826666203706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45970.826666203706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45970.826666203706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45970.826666203706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45970.826666203706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45970.826666203706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45970.826666203706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45970.826666203706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45970.826666203706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45970.826666203706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45970.826666203706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45970.826666203706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45970.826666203706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45970.826666203706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45970.826666203706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45970.826666203706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45970.826666203706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45970.826666203706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45970.826666203706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45970.826666203706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45970.826666203706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45970.826666203706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45970.826666203706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45970.826666203706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45970.826666203706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45970.826666203706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45970.826666203706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45970.826666203706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45970.826666203706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45970.826666203706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45970.826666203706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45970.826666203706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45970.826666203706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45970.826666203706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45970.826666203706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45970.826666203706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45970.826666203706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45970.826666203706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45970.826666203706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45970.826666203706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45970.826666203706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45970.826666203706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45970.826666203706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45970.826666203706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45970.826666203706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45970.826666203706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45970.826666203706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45970.826666203706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45970.826666203706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45970.826666203706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45970.826666203706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45970.826666203706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45970.826666203706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45970.826666203706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45970.826666203706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45970.826666203706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45970.826666203706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45970.826666203706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45970.826666203706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45970.826666203706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45970.826666203706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45970.826666203706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45970.826666203706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45970.826666203706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45970.826666203706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45970.826666203706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45970.826666203706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45970.826666203706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45970.826666203706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45970.826666203706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45970.826666203706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45970.826666203706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45970.826666203706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45970.826666203706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45970.826666203706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45970.826666203706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45970.826666203706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45970.826666203706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45970.826666203706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45970.826666203706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45970.826666203706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45970.826666203706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45970.826666203706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45970.826666203706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45970.826666203706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45970.826666203706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45970.826666203706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45970.826666203706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45970.826666203706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45970.826666203706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45970.826666203706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45970.826666203706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45970.826666203706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45970.826666203706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45970.826666203706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45970.826666203706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45970.826666203706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45970.826666203706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45970.826666203706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45970.826666203706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45970.826666203706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45970.826666203706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45970.826666203706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45970.826666203706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39116</v>
      </c>
      <c r="B2" s="155" t="str">
        <f>IFERROR(VLOOKUP(D2,DB!A:K,11,0),"")</f>
        <v>R6</v>
      </c>
      <c r="C2" s="156">
        <v>1</v>
      </c>
      <c r="D2" s="155" t="s">
        <v>35650</v>
      </c>
      <c r="E2" s="153" t="s">
        <v>39021</v>
      </c>
      <c r="F2" s="157">
        <v>45970.686331018522</v>
      </c>
      <c r="G2" s="158">
        <f t="shared" ref="G2:G13" ca="1" si="0">IFERROR(NOW()-F2,"-")</f>
        <v>0.14033518518408528</v>
      </c>
      <c r="H2" s="157">
        <v>45970.68136574074</v>
      </c>
      <c r="I2" s="155" t="str">
        <f>IFERROR(VLOOKUP(D2,DB!A:F,6,0),"")</f>
        <v>Generator-SG</v>
      </c>
      <c r="J2" s="155" t="str">
        <f>IFERROR(VLOOKUP(D2,DB!A:G,7,0),"")</f>
        <v>Dead</v>
      </c>
      <c r="K2" s="159" t="s">
        <v>39117</v>
      </c>
      <c r="L2" s="155" t="str">
        <f>IFERROR(VLOOKUP(D2,DB!A:I,9,0),"")</f>
        <v>Latis</v>
      </c>
    </row>
    <row r="3" spans="1:16382" ht="31.5" customHeight="1">
      <c r="A3" s="141"/>
      <c r="B3" s="142" t="str">
        <f>IFERROR(VLOOKUP(D3,DB!A:K,11,0),"")</f>
        <v/>
      </c>
      <c r="C3" s="143"/>
      <c r="D3" s="142"/>
      <c r="E3" s="124"/>
      <c r="F3" s="144"/>
      <c r="G3" s="105">
        <f t="shared" ca="1" si="0"/>
        <v>45970.826666203706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45970.826666203706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45970.826666203706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45970.826666203706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45970.826666203706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45970.826666203706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45970.826666203706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45970.826666203706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45970.826666203706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45970.826666203706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45970.826666203706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45970.826666203706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45970.826666203706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45970.826666203706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45970.826666203706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45970.826666203706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45970.826666203706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45970.826666203706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45970.826666203706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45970.826666203706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45970.826666203706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45970.826666203706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45970.826666203706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45970.826666203706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45970.826666203706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45970.826666203706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45970.826666203706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45970.826666203706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45970.826666203706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45970.826666203706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45970.826666203706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45970.826666203706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45970.826666203706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45970.826666203706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45970.826666203706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45970.826666203706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45970.826666203706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45970.826666203706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45970.826666203706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45970.826666203706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45970.826666203706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45970.826666203706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45970.826666203706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45970.826666203706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45970.826666203706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45970.826666203706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45970.826666203706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45970.826666203706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45970.826666203706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45970.826666203706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45970.826666203706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45970.826666203706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45970.826666203706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45970.826666203706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45970.826666203706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45970.826666203706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45970.826666203706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45970.826666203706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45970.826666203706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45970.826666203706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45970.826666203706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45970.826666203706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45970.826666203706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45970.826666203706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45970.826666203706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45970.826666203706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45970.826666203706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45970.826666203706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45970.826666203706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45970.826666203706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45970.826666203706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45970.826666203706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45970.826666203706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45970.826666203706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45970.826666203706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45970.826666203706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45970.826666203706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45970.826666203706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45970.826666203706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45970.826666203706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45970.826666203706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45970.826666203706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45970.826666203706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45970.826666203706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45970.826666203706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45970.826666203706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45970.826666203706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45970.826666203706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45970.826666203706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45970.826666203706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45970.826666203706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45970.826666203706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45970.826666203706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45970.826666203706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45970.826666203706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45970.826666203706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45970.826666203706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45970.826666203706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45970.826666203706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45970.826666203706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45970.826666203706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45970.826666203706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45970.826666203706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45970.826666203706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45970.826666203706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45970.826666203706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45970.826666203706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45970.826666203706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45970.826666203706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45970.826666203706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45970.826666203706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45970.826666203706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45970.826666203706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45970.826666203706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45970.826666203706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45970.826666203706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45970.826666203706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45970.826666203706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45970.826666203706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45970.826666203706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45970.826666203706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45970.826666203706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45970.826666203706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45970.826666203706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45970.826666203706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45970.826666203706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45970.826666203706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45970.826666203706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45970.826666203706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45970.826666203706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45970.826666203706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45970.826666203706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45970.826666203706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45970.826666203706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45970.826666203706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45970.826666203706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45970.826666203706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45970.826666203706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45970.826666203706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45970.826666203706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45970.826666203706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45970.826666203706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45970.826666203706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45970.826666203706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45970.826666203706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45970.826666203706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45970.826666203706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45970.826666203706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45970.826666203706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45970.826666203706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45970.826666203706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45970.826666203706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45970.826666203706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45970.826666203706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45970.826666203706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45970.826666203706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45970.826666203706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45970.826666203706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45970.826666203706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45970.826666203706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45970.826666203706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45970.826666203706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45970.826666203706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45970.826666203706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45970.826666203706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45970.826666203706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45970.826666203706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45970.826666203706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45970.826666203706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45970.826666203706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45970.826666203706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45970.826666203706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45970.826666203706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