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85" documentId="120_S{2AC9BD13-BADA-5192-A53E-5A8FF88502F6}" xr6:coauthVersionLast="47" xr6:coauthVersionMax="47" xr10:uidLastSave="{ED2E76AF-7F73-4CB1-A2AB-E2458AEE792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<sst xmlns="http://schemas.openxmlformats.org/spreadsheetml/2006/main" count="181555" uniqueCount="39152">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</sst>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Fill="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341.56556319444644</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0.14849143518949859</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46004.513989120373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46004.513989120373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46004.513989120373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46004.513989120373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46004.513989120373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46004.513989120373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46004.513989120373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46004.513989120373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46004.513989120373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46004.513989120373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46004.513989120373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46004.513989120373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46004.513989120373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46004.513989120373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46004.513989120373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46004.513989120373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46004.513989120373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46004.513989120373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46004.513989120373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46004.513989120373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46004.513989120373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46004.513989120373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46004.513989120373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46004.513989120373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46004.513989120373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46004.513989120373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46004.513989120373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46004.513989120373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46004.513989120373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46004.513989120373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46004.513989120373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46004.513989120373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46004.513989120373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46004.513989120373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46004.513989120373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46004.513989120373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46004.513989120373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46004.513989120373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46004.513989120373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46004.513989120373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46004.513989120373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46004.513989120373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46004.513989120373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46004.513989120373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46004.513989120373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46004.513989120373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46004.513989120373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46004.513989120373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46004.513989120373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46004.513989120373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46004.513989120373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46004.513989120373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46004.513989120373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46004.513989120373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46004.513989120373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46004.513989120373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46004.513989120373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46004.513989120373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46004.513989120373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46004.513989120373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46004.513989120373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46004.513989120373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46004.513989120373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46004.513989120373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46004.513989120373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46004.513989120373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46004.513989120373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46004.513989120373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46004.513989120373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46004.513989120373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46004.513989120373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46004.513989120373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46004.513989120373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46004.513989120373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46004.513989120373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46004.513989120373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46004.513989120373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46004.513989120373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46004.513989120373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46004.513989120373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46004.513989120373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46004.513989120373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46004.513989120373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46004.513989120373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46004.513989120373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46004.513989120373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46004.513989120373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46004.513989120373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46004.513989120373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46004.513989120373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46004.513989120373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46004.513989120373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46004.513989120373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46004.513989120373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46004.513989120373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46004.513989120373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46004.513989120373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46004.513989120373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46004.513989120373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46004.513989120373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46004.513989120373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46004.513989120373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46004.513989120373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46004.513989120373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46004.513989120373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46004.513989120373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46004.513989120373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46004.513989120373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46004.513989120373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46004.513989120373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46004.513989120373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46004.513989120373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46004.513989120373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46004.513989120373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46004.513989120373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46004.513989120373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46004.513989120373</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5061EC87-981C-4A71-88DD-B55945F3156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179.51415115741111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20.126570138891111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7.1586071759302285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3.6820793981532915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46004.513989120373</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46004.513989120373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46004.513989120373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46004.513989120373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46004.513989120373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46004.513989120373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46004.513989120373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46004.513989120373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46004.513989120373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46004.513989120373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46004.513989120373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46004.513989120373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46004.513989120373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46004.513989120373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46004.513989120373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46004.513989120373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46004.513989120373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46004.513989120373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46004.513989120373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46004.513989120373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46004.513989120373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46004.513989120373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46004.513989120373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46004.513989120373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46004.513989120373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46004.513989120373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46004.513989120373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46004.513989120373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46004.513989120373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46004.513989120373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46004.513989120373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46004.513989120373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46004.513989120373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46004.513989120373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46004.513989120373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46004.513989120373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46004.513989120373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46004.513989120373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46004.513989120373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46004.513989120373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46004.513989120373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46004.513989120373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46004.513989120373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46004.513989120373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46004.513989120373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46004.513989120373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46004.513989120373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46004.513989120373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46004.513989120373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46004.513989120373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46004.513989120373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46004.513989120373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46004.513989120373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46004.513989120373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46004.513989120373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46004.513989120373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46004.513989120373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46004.513989120373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46004.513989120373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46004.513989120373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46004.513989120373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46004.513989120373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46004.513989120373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46004.513989120373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46004.513989120373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46004.513989120373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46004.513989120373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46004.513989120373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46004.513989120373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46004.513989120373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46004.513989120373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46004.513989120373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46004.513989120373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46004.513989120373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46004.513989120373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46004.513989120373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46004.513989120373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46004.513989120373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46004.513989120373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46004.513989120373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46004.513989120373</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46004.513989120373</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46004.513989120373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46004.513989120373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46004.513989120373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46004.513989120373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46004.513989120373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46004.513989120373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46004.513989120373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46004.513989120373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46004.513989120373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46004.513989120373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46004.513989120373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46004.513989120373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46004.513989120373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46004.513989120373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46004.513989120373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46004.513989120373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46004.513989120373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46004.513989120373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46004.513989120373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46004.513989120373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46004.513989120373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46004.513989120373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46004.513989120373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46004.513989120373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46004.513989120373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46004.513989120373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46004.513989120373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46004.513989120373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46004.513989120373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46004.513989120373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46004.513989120373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46004.513989120373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46004.513989120373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46004.513989120373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46004.513989120373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46004.513989120373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46004.513989120373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46004.513989120373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46004.513989120373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46004.513989120373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46004.513989120373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46004.513989120373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46004.513989120373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46004.513989120373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46004.513989120373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46004.513989120373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46004.513989120373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46004.513989120373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46004.513989120373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46004.513989120373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46004.513989120373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46004.513989120373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46004.513989120373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46004.513989120373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46004.513989120373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46004.513989120373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46004.513989120373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46004.513989120373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46004.513989120373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46004.513989120373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46004.513989120373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46004.513989120373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46004.513989120373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46004.513989120373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46004.513989120373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46004.513989120373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46004.513989120373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46004.513989120373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46004.513989120373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46004.513989120373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46004.513989120373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46004.513989120373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46004.513989120373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46004.513989120373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46004.513989120373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46004.513989120373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46004.513989120373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46004.513989120373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46004.513989120373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46004.513989120373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46004.513989120373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46004.513989120373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46004.513989120373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46004.513989120373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46004.513989120373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46004.513989120373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46004.513989120373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46004.513989120373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46004.513989120373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46004.513989120373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46004.513989120373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46004.513989120373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46004.513989120373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46004.513989120373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46004.513989120373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46004.513989120373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46004.513989120373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46004.513989120373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46004.513989120373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46004.513989120373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46004.513989120373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46004.513989120373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46004.513989120373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46004.513989120373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46004.513989120373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46004.513989120373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46004.513989120373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46004.513989120373</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46004.513989120373</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46004.513989120373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46004.513989120373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46004.513989120373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46004.513989120373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46004.513989120373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46004.513989120373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46004.513989120373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46004.513989120373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46004.513989120373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46004.513989120373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46004.513989120373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46004.513989120373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46004.513989120373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46004.513989120373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46004.513989120373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46004.513989120373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46004.513989120373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46004.513989120373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46004.513989120373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46004.513989120373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46004.513989120373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46004.513989120373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46004.513989120373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46004.513989120373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46004.513989120373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46004.513989120373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46004.513989120373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46004.513989120373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46004.513989120373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46004.513989120373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46004.513989120373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46004.513989120373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46004.513989120373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46004.513989120373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46004.513989120373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46004.513989120373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46004.513989120373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46004.513989120373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46004.513989120373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46004.513989120373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46004.513989120373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46004.513989120373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46004.513989120373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46004.513989120373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46004.513989120373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46004.513989120373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46004.513989120373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46004.513989120373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46004.513989120373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46004.513989120373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46004.513989120373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46004.513989120373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46004.513989120373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46004.513989120373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46004.513989120373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46004.513989120373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46004.513989120373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46004.513989120373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46004.513989120373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46004.513989120373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46004.513989120373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46004.513989120373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46004.513989120373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46004.513989120373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46004.513989120373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46004.513989120373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46004.513989120373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46004.513989120373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46004.513989120373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46004.513989120373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46004.513989120373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46004.513989120373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46004.513989120373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46004.513989120373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46004.513989120373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46004.513989120373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46004.513989120373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46004.513989120373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46004.513989120373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46004.513989120373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46004.513989120373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46004.513989120373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46004.513989120373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46004.513989120373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46004.513989120373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46004.513989120373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46004.513989120373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46004.513989120373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46004.513989120373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46004.513989120373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46004.513989120373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46004.513989120373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46004.513989120373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46004.513989120373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46004.513989120373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46004.513989120373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46004.513989120373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46004.513989120373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46004.513989120373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46004.513989120373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46004.513989120373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46004.513989120373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46004.513989120373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46004.513989120373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46004.513989120373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46004.513989120373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46004.513989120373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46004.513989120373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46004.513989120373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46004.513989120373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46004.513989120373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46004.513989120373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46004.513989120373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46004.513989120373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46004.513989120373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46004.513989120373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46004.513989120373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46004.513989120373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46004.513989120373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46004.513989120373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46004.513989120373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46004.513989120373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46004.513989120373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46004.513989120373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46004.513989120373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46004.513989120373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46004.513989120373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46004.513989120373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46004.513989120373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46004.513989120373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46004.513989120373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46004.513989120373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46004.513989120373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46004.513989120373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46004.513989120373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46004.513989120373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46004.513989120373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46004.513989120373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46004.513989120373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46004.513989120373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46004.513989120373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46004.513989120373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46004.513989120373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46004.513989120373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46004.513989120373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46004.513989120373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46004.513989120373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46004.513989120373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46004.513989120373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46004.513989120373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46004.513989120373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46004.513989120373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46004.513989120373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46004.513989120373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46004.513989120373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46004.513989120373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46004.513989120373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46004.513989120373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46004.513989120373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46004.513989120373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46004.513989120373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46004.513989120373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46004.513989120373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46004.513989120373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46004.513989120373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46004.513989120373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46004.513989120373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46004.513989120373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46004.513989120373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46004.513989120373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46004.513989120373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46004.513989120373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46004.513989120373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46004.513989120373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46004.513989120373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46004.513989120373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46004.513989120373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46004.513989120373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46004.513989120373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46004.513989120373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46004.513989120373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46004.513989120373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46004.513989120373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46004.513989120373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46004.513989120373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46004.513989120373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46004.513989120373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46004.513989120373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46004.513989120373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46004.513989120373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46004.513989120373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46004.513989120373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46004.513989120373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46004.513989120373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46004.513989120373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46004.513989120373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46004.513989120373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46004.513989120373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46004.513989120373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46004.513989120373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46004.513989120373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46004.513989120373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46004.513989120373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46004.513989120373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46004.513989120373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46004.513989120373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46004.513989120373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46004.513989120373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46004.513989120373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46004.513989120373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46004.513989120373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46004.513989120373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46004.513989120373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46004.513989120373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46004.513989120373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46004.513989120373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46004.513989120373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46004.513989120373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46004.513989120373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46004.513989120373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46004.513989120373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46004.513989120373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46004.513989120373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46004.513989120373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46004.513989120373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46004.513989120373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46004.513989120373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46004.513989120373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46004.513989120373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46004.513989120373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46004.513989120373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46004.513989120373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46004.513989120373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46004.513989120373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46004.513989120373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46004.513989120373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46004.513989120373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46004.513989120373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46004.513989120373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46004.513989120373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46004.513989120373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46004.513989120373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46004.513989120373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46004.513989120373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46004.513989120373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46004.513989120373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46004.513989120373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46004.513989120373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46004.513989120373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46004.513989120373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46004.513989120373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46004.513989120373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46004.513989120373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46004.513989120373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46004.513989120373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46004.513989120373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46004.513989120373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46004.513989120373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46004.513989120373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46004.513989120373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46004.513989120373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46004.513989120373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46004.513989120373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46004.513989120373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46004.513989120373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46004.513989120373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46004.513989120373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46004.513989120373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46004.513989120373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46004.513989120373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46004.513989120373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46004.513989120373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46004.513989120373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46004.513989120373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46004.513989120373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46004.513989120373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46004.513989120373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46004.513989120373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46004.513989120373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46004.513989120373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46004.513989120373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46004.513989120373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46004.513989120373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46004.513989120373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46004.513989120373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46004.513989120373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46004.513989120373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46004.513989120373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46004.513989120373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46004.513989120373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46004.513989120373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46004.513989120373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46004.513989120373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46004.513989120373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46004.513989120373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46004.513989120373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46004.513989120373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46004.513989120373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46004.513989120373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46004.513989120373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46004.513989120373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46004.513989120373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46004.513989120373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46004.513989120373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46004.513989120373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46004.513989120373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46004.513989120373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46004.513989120373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46004.513989120373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46004.513989120373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46004.513989120373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46004.513989120373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46004.513989120373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46004.513989120373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46004.513989120373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46004.513989120373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46004.513989120373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46004.513989120373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46004.513989120373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46004.513989120373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46004.513989120373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46004.513989120373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46004.513989120373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46004.513989120373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46004.513989120373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46004.513989120373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46004.513989120373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46004.513989120373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46004.513989120373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46004.513989120373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46004.513989120373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46004.513989120373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46004.513989120373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46004.513989120373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46004.513989120373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46004.513989120373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46004.513989120373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46004.513989120373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46004.513989120373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46004.513989120373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46004.513989120373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46004.513989120373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46004.513989120373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46004.513989120373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46004.513989120373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46004.513989120373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46004.513989120373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46004.513989120373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46004.513989120373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46004.513989120373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46004.513989120373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46004.513989120373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46004.513989120373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46004.513989120373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46004.513989120373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46004.513989120373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46004.513989120373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46004.513989120373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46004.513989120373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46004.513989120373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46004.513989120373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46004.513989120373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46004.513989120373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46004.513989120373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46004.513989120373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46004.513989120373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46004.513989120373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46004.513989120373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46004.513989120373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46004.513989120373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46004.513989120373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46004.513989120373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46004.513989120373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46004.513989120373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46004.513989120373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46004.513989120373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46004.513989120373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46004.513989120373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46004.513989120373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46004.513989120373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46004.513989120373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46004.513989120373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46004.513989120373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46004.513989120373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46004.513989120373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46004.513989120373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46004.513989120373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46004.513989120373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46004.513989120373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46004.513989120373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46004.513989120373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46004.513989120373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46004.513989120373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46004.513989120373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46004.513989120373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46004.513989120373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46004.513989120373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46004.513989120373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46004.513989120373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46004.513989120373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46004.513989120373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46004.513989120373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46004.513989120373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46004.513989120373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46004.513989120373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46004.513989120373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46004.513989120373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46004.513989120373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46004.513989120373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46004.513989120373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46004.513989120373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46004.513989120373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46004.513989120373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46004.513989120373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46004.513989120373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46004.513989120373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46004.513989120373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46004.513989120373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46004.513989120373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46004.513989120373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46004.513989120373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46004.513989120373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46004.513989120373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46004.513989120373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46004.513989120373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46004.513989120373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46004.513989120373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46004.513989120373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46004.513989120373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46004.513989120373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46004.513989120373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46004.513989120373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46004.513989120373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46004.513989120373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46004.513989120373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46004.513989120373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46004.513989120373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46004.513989120373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46004.513989120373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46004.513989120373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46004.513989120373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46004.513989120373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46004.513989120373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46004.513989120373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46004.513989120373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46004.513989120373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46004.513989120373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46004.513989120373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46004.513989120373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46004.513989120373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46004.513989120373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46004.513989120373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46004.513989120373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46004.513989120373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46004.513989120373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46004.513989120373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46004.513989120373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46004.513989120373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46004.513989120373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46004.513989120373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46004.513989120373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46004.513989120373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46004.513989120373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46004.513989120373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46004.513989120373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46004.513989120373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46004.513989120373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46004.513989120373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46004.513989120373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46004.513989120373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46004.513989120373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46004.513989120373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46004.513989120373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46004.513989120373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46004.513989120373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46004.513989120373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46004.513989120373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46004.513989120373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46004.513989120373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46004.513989120373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46004.513989120373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46004.513989120373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46004.513989120373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46004.513989120373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46004.513989120373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46004.513989120373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46004.513989120373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46004.513989120373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46004.513989120373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46004.513989120373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46004.513989120373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46004.513989120373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46004.513989120373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46004.513989120373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46004.513989120373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46004.513989120373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46004.513989120373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46004.513989120373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46004.513989120373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46004.513989120373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46004.513989120373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46004.513989120373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46004.513989120373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46004.513989120373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46004.513989120373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46004.513989120373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46004.513989120373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46004.513989120373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46004.513989120373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46004.513989120373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46004.513989120373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46004.513989120373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46004.513989120373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46004.513989120373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46004.513989120373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46004.513989120373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46004.513989120373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46004.513989120373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46004.513989120373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46004.513989120373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46004.513989120373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46004.513989120373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46004.513989120373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46004.513989120373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46004.513989120373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46004.513989120373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46004.513989120373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46004.513989120373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46004.513989120373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46004.513989120373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46004.513989120373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46004.513989120373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46004.513989120373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46004.513989120373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46004.513989120373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46004.513989120373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46004.513989120373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46004.513989120373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46004.513989120373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46004.513989120373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46004.513989120373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46004.513989120373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46004.513989120373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46004.513989120373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46004.513989120373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46004.513989120373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46004.513989120373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46004.513989120373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46004.513989120373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46004.513989120373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46004.513989120373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46004.513989120373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46004.513989120373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46004.513989120373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46004.513989120373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46004.513989120373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46004.513989120373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46004.513989120373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46004.513989120373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46004.513989120373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46004.513989120373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46004.513989120373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46004.513989120373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46004.513989120373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46004.513989120373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46004.513989120373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46004.513989120373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46004.513989120373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46004.513989120373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46004.513989120373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46004.513989120373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46004.513989120373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46004.513989120373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46004.513989120373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46004.513989120373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46004.513989120373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46004.513989120373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46004.513989120373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46004.513989120373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46004.513989120373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46004.513989120373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46004.513989120373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46004.513989120373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46004.513989120373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46004.513989120373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46004.513989120373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46004.513989120373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46004.513989120373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46004.513989120373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46004.513989120373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46004.513989120373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46004.513989120373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46004.513989120373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46004.513989120373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46004.513989120373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46004.513989120373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46004.513989120373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46004.513989120373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46004.513989120373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46004.513989120373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46004.513989120373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46004.513989120373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46004.513989120373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46004.513989120373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46004.513989120373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46004.513989120373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46004.513989120373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46004.513989120373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46004.513989120373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46004.513989120373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46004.513989120373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46004.513989120373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46004.513989120373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46004.513989120373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46004.513989120373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46004.513989120373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46004.513989120373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46004.513989120373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46004.513989120373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46004.513989120373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46004.513989120373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46004.513989120373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46004.513989120373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46004.513989120373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46004.513989120373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46004.513989120373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46004.513989120373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46004.513989120373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46004.513989120373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46004.513989120373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46004.513989120373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46004.513989120373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46004.513989120373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46004.513989120373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46004.513989120373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46004.513989120373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46004.513989120373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46004.513989120373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46004.513989120373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46004.513989120373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46004.513989120373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46004.513989120373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46004.513989120373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46004.513989120373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46004.513989120373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46004.513989120373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46004.513989120373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46004.513989120373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46004.513989120373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46004.513989120373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46004.513989120373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46004.513989120373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46004.513989120373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46004.513989120373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46004.513989120373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46004.513989120373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46004.513989120373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46004.513989120373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46004.513989120373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46004.513989120373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46004.513989120373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46004.513989120373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46004.513989120373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46004.513989120373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46004.513989120373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46004.513989120373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46004.513989120373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46004.513989120373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46004.513989120373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46004.513989120373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46004.513989120373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46004.513989120373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46004.513989120373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46004.513989120373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46004.513989120373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46004.513989120373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46004.513989120373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46004.513989120373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46004.513989120373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46004.513989120373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46004.513989120373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46004.513989120373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46004.513989120373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46004.513989120373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46004.513989120373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46004.513989120373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46004.513989120373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46004.513989120373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46004.513989120373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46004.513989120373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46004.513989120373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46004.513989120373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46004.513989120373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46004.513989120373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46004.513989120373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46004.513989120373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46004.513989120373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46004.513989120373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46004.513989120373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46004.513989120373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46004.513989120373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46004.513989120373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46004.513989120373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46004.513989120373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46004.513989120373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46004.513989120373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46004.513989120373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46004.513989120373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46004.513989120373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46004.513989120373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46004.513989120373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46004.513989120373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46004.513989120373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46004.513989120373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46004.513989120373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46004.513989120373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46004.513989120373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46004.513989120373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46004.513989120373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46004.513989120373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46004.513989120373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46004.513989120373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46004.513989120373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46004.513989120373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46004.513989120373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46004.513989120373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46004.513989120373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46004.513989120373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46004.513989120373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46004.513989120373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46004.513989120373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46004.513989120373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46004.513989120373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46004.513989120373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46004.513989120373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46004.513989120373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46004.513989120373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46004.513989120373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46004.513989120373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46004.513989120373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46004.513989120373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46004.513989120373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46004.513989120373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46004.513989120373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46004.513989120373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46004.513989120373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46004.513989120373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46004.513989120373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46004.513989120373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46004.513989120373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46004.513989120373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46004.513989120373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46004.513989120373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46004.513989120373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46004.513989120373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46004.513989120373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46004.513989120373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46004.513989120373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46004.513989120373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46004.513989120373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46004.513989120373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46004.513989120373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46004.513989120373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46004.513989120373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46004.513989120373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46004.513989120373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46004.513989120373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46004.513989120373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46004.513989120373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46004.513989120373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46004.513989120373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46004.513989120373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46004.513989120373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46004.513989120373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46004.513989120373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46004.513989120373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46004.513989120373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46004.513989120373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46004.513989120373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46004.513989120373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46004.513989120373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46004.513989120373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46004.513989120373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46004.513989120373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46004.513989120373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46004.513989120373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46004.513989120373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46004.513989120373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46004.513989120373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46004.513989120373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46004.513989120373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46004.513989120373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46004.513989120373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46004.513989120373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46004.513989120373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46004.513989120373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46004.513989120373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46004.513989120373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46004.513989120373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46004.513989120373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46004.513989120373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46004.513989120373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46004.513989120373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46004.513989120373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46004.513989120373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46004.513989120373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46004.513989120373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46004.513989120373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46004.513989120373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46004.513989120373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46004.513989120373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46004.513989120373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46004.513989120373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46004.513989120373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46004.513989120373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46004.513989120373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46004.513989120373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46004.513989120373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46004.513989120373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46004.513989120373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46004.513989120373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46004.513989120373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46004.513989120373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46004.513989120373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46004.513989120373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46004.513989120373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46004.513989120373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46004.513989120373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46004.513989120373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46004.513989120373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46004.513989120373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46004.513989120373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46004.513989120373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46004.513989120373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46004.513989120373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46004.513989120373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46004.513989120373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46004.513989120373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46004.513989120373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46004.513989120373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46004.513989120373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46004.513989120373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46004.513989120373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46004.513989120373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46004.513989120373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46004.513989120373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46004.513989120373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46004.513989120373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46004.513989120373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46004.513989120373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46004.513989120373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46004.513989120373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46004.513989120373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46004.513989120373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301.03327152777638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5.7198456018522847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46004.513989120373</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6.3942824075638782E-2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4.1489120369078591E-2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1.9614120370533783E-2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46004.513989120373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46004.513989120373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46004.513989120373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46004.513989120373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46004.513989120373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46004.513989120373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46004.513989120373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46004.513989120373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46004.513989120373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46004.513989120373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46004.513989120373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46004.513989120373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46004.513989120373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46004.513989120373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46004.513989120373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46004.513989120373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46004.513989120373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46004.513989120373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46004.513989120373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46004.513989120373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46004.513989120373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46004.513989120373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46004.513989120373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46004.513989120373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46004.513989120373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46004.513989120373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46004.513989120373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46004.513989120373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46004.513989120373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46004.513989120373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46004.513989120373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46004.513989120373</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112.68192893518426</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78.325111805555935</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55.852878009260166</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23.140690509259002</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7.406500694443821</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2.3944752314855577</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151">
        <v>4</v>
      </c>
      <c r="D8" s="102" t="s">
        <v>38218</v>
      </c>
      <c r="E8" s="99" t="s">
        <v>39106</v>
      </c>
      <c r="F8" s="152">
        <v>46004.477141203701</v>
      </c>
      <c r="G8" s="153">
        <f t="shared" ref="G8:G48" ca="1" si="3">IFERROR(NOW()-F8,"")</f>
        <v>3.6847916671831626E-2</v>
      </c>
      <c r="H8" s="152">
        <v>46004.466724537036</v>
      </c>
      <c r="I8" s="37" t="str">
        <f>IFERROR(VLOOKUP(D8,[1]DB!A:F,6,0),"")</f>
        <v>SCECO</v>
      </c>
      <c r="J8" s="37" t="str">
        <f>IFERROR(VLOOKUP(D8,[1]DB!A:G,7,0),"")</f>
        <v>Haj Removal</v>
      </c>
      <c r="K8" s="151" t="s">
        <v>39148</v>
      </c>
      <c r="L8" s="151" t="str">
        <f>IFERROR(VLOOKUP(D8,[1]DB!A:I,9,0),"")</f>
        <v>Latis</v>
      </c>
      <c r="M8" s="151"/>
    </row>
    <row r="9" spans="1:13">
      <c r="A9" s="151"/>
      <c r="B9" s="151" t="str">
        <f>IFERROR(VLOOKUP(D9,[1]DB!A:K,11,0),"")</f>
        <v/>
      </c>
      <c r="C9" s="151"/>
      <c r="D9" s="151"/>
      <c r="E9" s="151"/>
      <c r="F9" s="152"/>
      <c r="G9" s="153">
        <f t="shared" ca="1" si="3"/>
        <v>46004.513989120373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46004.513989120373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46004.513989120373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46004.513989120373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46004.513989120373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46004.513989120373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46004.513989120373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46004.513989120373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46004.513989120373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46004.513989120373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46004.513989120373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46004.513989120373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46004.513989120373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46004.513989120373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46004.513989120373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46004.513989120373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46004.513989120373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46004.513989120373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46004.513989120373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46004.513989120373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46004.513989120373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46004.513989120373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46004.513989120373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46004.513989120373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46004.513989120373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46004.513989120373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46004.513989120373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46004.513989120373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46004.513989120373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46004.513989120373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46004.513989120373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46004.513989120373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46004.513989120373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46004.513989120373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46004.513989120373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46004.513989120373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46004.513989120373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46004.513989120373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46004.513989120373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46004.513989120373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46004.513989120373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46004.513989120373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46004.513989120373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46004.513989120373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46004.513989120373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46004.513989120373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46004.513989120373</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tabSelected="1" workbookViewId="0">
      <selection activeCell="G5" sqref="G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39149</v>
      </c>
      <c r="B2" s="157" t="s">
        <v>5400</v>
      </c>
      <c r="C2" s="115">
        <v>1</v>
      </c>
      <c r="D2" s="157" t="s">
        <v>30983</v>
      </c>
      <c r="E2" s="158" t="s">
        <v>39106</v>
      </c>
      <c r="F2" s="159">
        <v>46004.51</v>
      </c>
      <c r="G2" s="72">
        <f t="shared" ref="G2:G36" ca="1" si="0">IFERROR(NOW()-F2,"-")</f>
        <v>3.989120370533783E-3</v>
      </c>
      <c r="H2" s="159">
        <v>46004.504236111112</v>
      </c>
      <c r="I2" s="157" t="s">
        <v>22</v>
      </c>
      <c r="J2" s="157" t="s">
        <v>65</v>
      </c>
      <c r="K2" s="160" t="s">
        <v>39150</v>
      </c>
      <c r="L2" s="161" t="s">
        <v>8215</v>
      </c>
    </row>
    <row r="3" spans="1:16382" ht="31.5" customHeight="1">
      <c r="A3" s="113" t="s">
        <v>39127</v>
      </c>
      <c r="B3" s="114" t="str">
        <f>IFERROR(VLOOKUP(D3,DB!A:K,11,0),"")</f>
        <v>R6</v>
      </c>
      <c r="C3" s="115">
        <v>1</v>
      </c>
      <c r="D3" s="114" t="s">
        <v>37310</v>
      </c>
      <c r="E3" s="136"/>
      <c r="F3" s="116"/>
      <c r="G3" s="72">
        <f t="shared" ca="1" si="0"/>
        <v>46004.513989120373</v>
      </c>
      <c r="H3" s="116">
        <v>46004.489918981482</v>
      </c>
      <c r="I3" s="114" t="str">
        <f>IFERROR(VLOOKUP(D3,DB!A:F,6,0),"")</f>
        <v>Generator-SG</v>
      </c>
      <c r="J3" s="114" t="str">
        <f>IFERROR(VLOOKUP(D3,DB!A:G,7,0),"")</f>
        <v>Dead</v>
      </c>
      <c r="K3" s="117" t="s">
        <v>39151</v>
      </c>
      <c r="L3" s="131" t="str">
        <f>IFERROR(VLOOKUP(D3,DB!A:I,9,0),"")</f>
        <v>Latis</v>
      </c>
    </row>
    <row r="4" spans="1:16382" ht="31.5" customHeight="1">
      <c r="A4" s="113"/>
      <c r="B4" s="114" t="str">
        <f>IFERROR(VLOOKUP(D4,DB!A:K,11,0),"")</f>
        <v/>
      </c>
      <c r="C4" s="115"/>
      <c r="D4" s="114"/>
      <c r="E4" s="136"/>
      <c r="F4" s="116"/>
      <c r="G4" s="72">
        <f t="shared" ca="1" si="0"/>
        <v>46004.513989120373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46004.513989120373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46004.513989120373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46004.513989120373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46004.513989120373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46004.513989120373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46004.513989120373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46004.513989120373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46004.513989120373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46004.513989120373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46004.513989120373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46004.513989120373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46004.513989120373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46004.513989120373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46004.513989120373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46004.513989120373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46004.513989120373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46004.513989120373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46004.513989120373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46004.513989120373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46004.513989120373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46004.513989120373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46004.513989120373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46004.513989120373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46004.513989120373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46004.513989120373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46004.513989120373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46004.513989120373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46004.513989120373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46004.513989120373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46004.513989120373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46004.513989120373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46004.513989120373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46004.513989120373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46004.513989120373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46004.513989120373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46004.513989120373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46004.513989120373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46004.513989120373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46004.513989120373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46004.513989120373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46004.513989120373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46004.513989120373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46004.513989120373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46004.513989120373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46004.513989120373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46004.513989120373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46004.513989120373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46004.513989120373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46004.513989120373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46004.513989120373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46004.513989120373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46004.513989120373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46004.513989120373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46004.513989120373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46004.513989120373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46004.513989120373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46004.513989120373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46004.513989120373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46004.513989120373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46004.513989120373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46004.513989120373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46004.513989120373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46004.513989120373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46004.513989120373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46004.513989120373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46004.513989120373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46004.513989120373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46004.513989120373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46004.513989120373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46004.513989120373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46004.513989120373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46004.513989120373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46004.513989120373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46004.513989120373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46004.513989120373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46004.513989120373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46004.513989120373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46004.513989120373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46004.513989120373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46004.513989120373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46004.513989120373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46004.513989120373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46004.513989120373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46004.513989120373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46004.513989120373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46004.513989120373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46004.513989120373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46004.513989120373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46004.513989120373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46004.513989120373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46004.513989120373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46004.513989120373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46004.513989120373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46004.513989120373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46004.513989120373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46004.513989120373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46004.513989120373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46004.513989120373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46004.513989120373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46004.513989120373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46004.513989120373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46004.513989120373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46004.513989120373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46004.513989120373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46004.513989120373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46004.513989120373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46004.513989120373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46004.513989120373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46004.513989120373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46004.513989120373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46004.513989120373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46004.513989120373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46004.513989120373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46004.513989120373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46004.513989120373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46004.513989120373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46004.513989120373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46004.513989120373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46004.513989120373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46004.513989120373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46004.513989120373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46004.513989120373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46004.513989120373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46004.513989120373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46004.513989120373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46004.513989120373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46004.513989120373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46004.513989120373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46004.513989120373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46004.513989120373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46004.513989120373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46004.513989120373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46004.513989120373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46004.513989120373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46004.513989120373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46004.513989120373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46004.513989120373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46004.513989120373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46004.513989120373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46004.513989120373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46004.513989120373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46004.513989120373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46004.513989120373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46004.513989120373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46004.513989120373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46004.513989120373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46004.513989120373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46004.513989120373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46004.513989120373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46004.513989120373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46004.513989120373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46004.513989120373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46004.513989120373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46004.513989120373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46004.513989120373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46004.513989120373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46004.513989120373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46004.513989120373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46004.513989120373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46004.513989120373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46004.513989120373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46004.513989120373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46004.513989120373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46004.513989120373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46004.513989120373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46004.513989120373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46004.513989120373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46004.513989120373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46004.513989120373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46004.513989120373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46004.513989120373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46004.513989120373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46004.513989120373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46004.513989120373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46004.513989120373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46004.513989120373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46004.513989120373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46004.513989120373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46004.513989120373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46004.513989120373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46004.513989120373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46004.513989120373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46004.513989120373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46004.513989120373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46004.513989120373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46004.513989120373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46004.513989120373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46004.513989120373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46004.513989120373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46004.513989120373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46004.513989120373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46004.513989120373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46004.513989120373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46004.513989120373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46004.513989120373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46004.513989120373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46004.513989120373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46004.513989120373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46004.513989120373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46004.513989120373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46004.513989120373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46004.513989120373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46004.513989120373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46004.513989120373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46004.513989120373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46004.513989120373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46004.513989120373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46004.513989120373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46004.513989120373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46004.513989120373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46004.513989120373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46004.513989120373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46004.513989120373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46004.513989120373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46004.513989120373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46004.513989120373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46004.513989120373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46004.513989120373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46004.513989120373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46004.513989120373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46004.513989120373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46004.513989120373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46004.513989120373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46004.513989120373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46004.513989120373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46004.513989120373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46004.513989120373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46004.513989120373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46004.513989120373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46004.513989120373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46004.513989120373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46004.513989120373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46004.513989120373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46004.513989120373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46004.513989120373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46004.513989120373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46004.513989120373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46004.513989120373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46004.513989120373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46004.513989120373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46004.513989120373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46004.513989120373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46004.513989120373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46004.513989120373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46004.513989120373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46004.513989120373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46004.513989120373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46004.513989120373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46004.513989120373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46004.513989120373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46004.513989120373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46004.513989120373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46004.513989120373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46004.513989120373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46004.513989120373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46004.513989120373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46004.513989120373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46004.513989120373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46004.513989120373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46004.513989120373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46004.513989120373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46004.513989120373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46004.513989120373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46004.513989120373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46004.513989120373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46004.513989120373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46004.513989120373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46004.513989120373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46004.513989120373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46004.513989120373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46004.513989120373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46004.513989120373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46004.513989120373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46004.513989120373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46004.513989120373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46004.513989120373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46004.513989120373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46004.513989120373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46004.513989120373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46004.513989120373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46004.513989120373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46004.513989120373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46004.513989120373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46004.513989120373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46004.513989120373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46004.513989120373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46004.513989120373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46004.513989120373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46004.513989120373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46004.513989120373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46004.513989120373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46004.513989120373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46004.513989120373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46004.513989120373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46004.513989120373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46004.513989120373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46004.513989120373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46004.513989120373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46004.513989120373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46004.513989120373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46004.513989120373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46004.513989120373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46004.513989120373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46004.513989120373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46004.513989120373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46004.513989120373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46004.513989120373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46004.513989120373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46004.513989120373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46004.513989120373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46004.513989120373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46004.513989120373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46004.513989120373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46004.513989120373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46004.513989120373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46004.513989120373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46004.513989120373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46004.513989120373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46004.513989120373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46004.513989120373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46004.513989120373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46004.513989120373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46004.513989120373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46004.513989120373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46004.513989120373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46004.513989120373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46004.513989120373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46004.513989120373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46004.513989120373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46004.513989120373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46004.513989120373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46004.513989120373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46004.513989120373</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46004.513989120373</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