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27" documentId="120_S{2AC9BD13-BADA-5192-A53E-5A8FF88502F6}" xr6:coauthVersionLast="47" xr6:coauthVersionMax="47" xr10:uidLastSave="{A5CE939F-9E8F-426D-ACE8-7632C9C5400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4" i="2"/>
  <c r="G4" i="2"/>
  <c r="I4" i="2"/>
  <c r="J4" i="2"/>
  <c r="L4" i="2"/>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<sst xmlns="http://schemas.openxmlformats.org/spreadsheetml/2006/main" count="180281" uniqueCount="39124">
  <si>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</si>
  <si>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</si>
  <si>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</si>
  <si>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</si>
  <si>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</si>
  <si>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</si>
  <si>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</si>
  <si>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</si>
  <si>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</si>
  <si>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</si>
  <si>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</si>
  <si>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</si>
  <si>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</si>
  <si>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</si>
  <si>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</si>
  <si>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</si>
  <si>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</si>
  <si>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</si>
  <si>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</si>
  <si>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</si>
  <si>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</si>
  <si>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</si>
  <si>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</si>
  <si>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</si>
  <si>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</si>
  <si>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</si>
  <si>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</si>
  <si>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</si>
  <si>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</si>
  <si>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</si>
  <si>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</si>
  <si>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</si>
  <si>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</si>
  <si>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</si>
  <si>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</si>
  <si>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</si>
  <si>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</si>
  <si>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</si>
  <si>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</si>
  <si>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</si>
  <si>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</si>
  <si>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</si>
  <si>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</si>
  <si>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</si>
  <si>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</si>
  <si>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</si>
  <si>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</si>
  <si>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</si>
  <si>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</si>
  <si>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</si>
  <si>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</si>
  <si>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</si>
  <si>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</si>
  <si>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</si>
  <si>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</si>
  <si>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</si>
  <si>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</si>
  <si>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</si>
  <si>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</si>
  <si>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</si>
  <si>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</si>
  <si>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</si>
  <si>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</si>
  <si>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</si>
  <si>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</si>
  <si>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</si>
  <si>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</si>
  <si>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</si>
  <si>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</si>
  <si>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</si>
  <si>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</si>
  <si>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</si>
  <si>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</si>
  <si>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</si>
  <si>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</si>
  <si>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</si>
  <si>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</si>
  <si>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</si>
  <si>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</si>
  <si>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</si>
  <si>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</si>
  <si>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</si>
  <si>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</si>
  <si>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</si>
  <si>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</si>
  <si>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</si>
  <si>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</si>
  <si>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</si>
  <si>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</si>
  <si>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</si>
  <si>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</si>
  <si>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</si>
  <si>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</si>
  <si>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</si>
  <si>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</si>
  <si>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</si>
  <si>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</si>
  <si>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</si>
  <si>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</si>
  <si>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</si>
  <si>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</si>
  <si>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</si>
  <si>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</si>
  <si>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</si>
  <si>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</si>
  <si>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</si>
  <si>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</si>
  <si>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</si>
  <si>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</si>
  <si>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</si>
  <si>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</si>
  <si>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</si>
  <si>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</si>
  <si>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</si>
  <si>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</si>
  <si>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</si>
  <si>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</si>
  <si>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</si>
  <si>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</si>
  <si>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</si>
  <si>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</si>
  <si>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</si>
  <si>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</si>
  <si>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</si>
  <si>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</si>
  <si>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</si>
  <si>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</si>
  <si>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</si>
  <si>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</si>
  <si>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</si>
  <si>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</si>
  <si>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</si>
  <si>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</si>
  <si>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</si>
  <si>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</si>
  <si>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</si>
  <si>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</si>
  <si>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</si>
  <si>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</si>
  <si>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</si>
  <si>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</si>
  <si>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</si>
  <si>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</si>
  <si>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</si>
  <si>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</si>
  <si>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</si>
  <si>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</si>
  <si>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</si>
  <si>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</si>
  <si>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</si>
  <si>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</si>
  <si>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</si>
  <si>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</si>
  <si>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</si>
  <si>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</si>
  <si>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</si>
  <si>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</si>
  <si>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</si>
  <si>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</si>
  <si>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</si>
  <si>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</si>
  <si>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</si>
  <si>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</si>
  <si>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</si>
  <si>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</si>
  <si>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</si>
  <si>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</si>
  <si>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</si>
  <si>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</si>
  <si>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</si>
  <si>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</si>
  <si>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</si>
  <si>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</si>
  <si>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</si>
  <si>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</si>
  <si>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</si>
  <si>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</si>
  <si>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</si>
  <si>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</si>
  <si>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</si>
  <si>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</si>
  <si>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</si>
  <si>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</si>
  <si>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</si>
  <si>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</si>
  <si>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</si>
  <si>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</si>
  <si>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</si>
  <si>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</si>
  <si>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</si>
  <si>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</si>
  <si>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</si>
  <si>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</si>
  <si>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</si>
  <si>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</si>
  <si>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</si>
  <si>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</si>
  <si>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</si>
  <si>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</si>
  <si>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</si>
  <si>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</si>
  <si>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</si>
  <si>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</si>
  <si>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</si>
  <si>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</si>
  <si>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</si>
  <si>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</si>
  <si>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</si>
  <si>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</si>
  <si>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</si>
  <si>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</si>
  <si>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</si>
  <si>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</si>
  <si>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</si>
  <si>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</si>
  <si>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</si>
  <si>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</si>
  <si>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</si>
  <si>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</si>
  <si>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</si>
  <si>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</si>
  <si>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</si>
  <si>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</si>
  <si>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</si>
  <si>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</si>
  <si>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</si>
  <si>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</si>
  <si>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</si>
  <si>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</si>
  <si>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</si>
  <si>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</si>
  <si>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</si>
  <si>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</si>
  <si>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</si>
  <si>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</si>
  <si>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</si>
  <si>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</si>
  <si>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</si>
  <si>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</si>
  <si>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</si>
  <si>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</si>
  <si>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</si>
  <si>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</si>
  <si>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</si>
  <si>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</si>
  <si>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</si>
  <si>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</si>
  <si>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</si>
  <si>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</si>
  <si>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</si>
  <si>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</si>
  <si>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</si>
  <si>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</si>
  <si>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</si>
  <si>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</si>
  <si>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</si>
  <si>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</si>
  <si>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</si>
  <si>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</si>
  <si>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</si>
  <si>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</si>
  <si>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</si>
  <si>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</si>
  <si>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</si>
  <si>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</si>
  <si>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</si>
  <si>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</si>
  <si>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</si>
  <si>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</si>
  <si>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</si>
  <si>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</si>
  <si>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</si>
  <si>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</si>
  <si>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</si>
  <si>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</si>
  <si>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</si>
  <si>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</si>
  <si>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</si>
  <si>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</si>
  <si>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</si>
  <si>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</si>
  <si>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</si>
  <si>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</si>
  <si>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</si>
  <si>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</si>
  <si>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</si>
  <si>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</si>
  <si>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</si>
  <si>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</si>
  <si>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</si>
  <si>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</si>
  <si>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</si>
  <si>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</si>
  <si>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</si>
  <si>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</si>
  <si>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</si>
  <si>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</si>
  <si>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</si>
  <si>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</si>
  <si>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</si>
  <si>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</si>
  <si>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</si>
  <si>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</si>
  <si>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</si>
  <si>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</si>
  <si>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</si>
  <si>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</si>
  <si>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</si>
  <si>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</si>
  <si>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</si>
  <si>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</si>
  <si>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</si>
  <si>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</si>
  <si>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</si>
  <si>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</si>
  <si>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</si>
  <si>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</si>
  <si>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</si>
  <si>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</si>
  <si>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</si>
  <si>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</si>
  <si>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</si>
  <si>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</si>
  <si>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</si>
  <si>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</si>
  <si>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</si>
  <si>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</si>
  <si>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</si>
  <si>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</si>
  <si>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</si>
  <si>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</si>
  <si>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</si>
  <si>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</si>
  <si>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</si>
  <si>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</si>
  <si>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</si>
  <si>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</si>
  <si>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</si>
  <si>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</si>
  <si>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</si>
  <si>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</si>
  <si>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</si>
  <si>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</si>
  <si>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</si>
  <si>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</si>
  <si>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</si>
  <si>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</si>
  <si>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</si>
  <si>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</si>
  <si>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</si>
  <si>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</si>
  <si>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</si>
  <si>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</si>
  <si>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</si>
  <si>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</si>
  <si>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</si>
  <si>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</si>
  <si>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</si>
  <si>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</si>
  <si>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</si>
  <si>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</si>
  <si>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</si>
  <si>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</si>
  <si>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</si>
  <si>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</si>
  <si>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</si>
  <si>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</si>
  <si>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</si>
  <si>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</si>
  <si>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</si>
  <si>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</si>
  <si>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</si>
  <si>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</si>
  <si>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</si>
  <si>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</si>
  <si>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</si>
  <si>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</si>
  <si>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</si>
  <si>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</si>
  <si>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</si>
  <si>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</si>
  <si>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</si>
  <si>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</si>
  <si>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</si>
  <si>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</si>
  <si>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</si>
  <si>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</si>
  <si>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</si>
  <si>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</si>
  <si>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</si>
  <si>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</si>
  <si>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</si>
  <si>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</si>
  <si>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</si>
  <si>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</si>
  <si>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</si>
  <si>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</si>
  <si>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</si>
  <si>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</si>
  <si>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</si>
  <si>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</si>
  <si>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</si>
  <si>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</si>
  <si>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</si>
  <si>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</si>
  <si>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</si>
  <si>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</si>
  <si>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</si>
  <si>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</si>
  <si>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</si>
  <si>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</si>
  <si>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</si>
  <si>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</si>
  <si>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</si>
  <si>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</si>
  <si>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</si>
  <si>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</si>
  <si>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</si>
  <si>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</si>
  <si>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</si>
  <si>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</si>
  <si>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</si>
  <si>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</si>
  <si>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</si>
  <si>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</si>
  <si>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</si>
  <si>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</si>
  <si>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</si>
  <si>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</si>
  <si>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</si>
  <si>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</si>
  <si>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</si>
  <si>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</si>
  <si>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</si>
  <si>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</si>
  <si>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</si>
  <si>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</si>
  <si>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</si>
  <si>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</si>
  <si>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</si>
  <si>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</si>
  <si>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</si>
  <si>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</si>
  <si>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</si>
  <si>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</si>
  <si>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</si>
  <si>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</si>
  <si>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</si>
  <si>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</si>
  <si>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</si>
  <si>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</si>
  <si>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</si>
  <si>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</si>
  <si>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</si>
  <si>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</si>
  <si>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</si>
  <si>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</si>
  <si>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</si>
  <si>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</si>
  <si>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</si>
  <si>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</si>
  <si>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</si>
  <si>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</si>
  <si>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</si>
  <si>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</si>
  <si>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</si>
  <si>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</si>
  <si>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</si>
  <si>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</si>
  <si>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</si>
  <si>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</si>
  <si>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</si>
  <si>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</si>
  <si>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</si>
  <si>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</si>
  <si>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</si>
  <si>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</si>
  <si>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</si>
  <si>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</si>
  <si>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</si>
  <si>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</si>
  <si>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</si>
  <si>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</si>
  <si>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</si>
  <si>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</si>
  <si>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</si>
  <si>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</si>
  <si>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</si>
  <si>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</si>
  <si>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</si>
  <si>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</si>
  <si>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</si>
  <si>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</si>
  <si>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</si>
  <si>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</si>
  <si>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</si>
  <si>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</si>
  <si>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</si>
  <si>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</si>
  <si>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</si>
  <si>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</si>
  <si>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</si>
  <si>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</si>
  <si>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</si>
  <si>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</si>
  <si>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</si>
  <si>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</si>
  <si>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</si>
  <si>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</si>
  <si>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</si>
  <si>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</si>
  <si>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</si>
  <si>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</si>
  <si>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</si>
  <si>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</si>
  <si>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</si>
  <si>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</si>
  <si>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</si>
  <si>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</si>
  <si>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</si>
  <si>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</si>
  <si>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</si>
  <si>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</si>
  <si>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</si>
  <si>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</si>
  <si>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</si>
  <si>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</si>
  <si>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</si>
  <si>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</si>
  <si>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</si>
  <si>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</si>
  <si>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</si>
  <si>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</si>
  <si>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</si>
  <si>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</si>
  <si>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</si>
  <si>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</si>
  <si>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</si>
  <si>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</si>
  <si>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</si>
  <si>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</si>
  <si>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</si>
  <si>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</si>
  <si>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</si>
  <si>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</si>
  <si>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</si>
  <si>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</si>
  <si>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</si>
  <si>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</si>
  <si>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</si>
  <si>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</si>
  <si>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</si>
  <si>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</si>
  <si>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</si>
  <si>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</si>
  <si>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</si>
  <si>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</si>
  <si>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</si>
  <si>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</si>
  <si>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</si>
  <si>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</si>
  <si>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</si>
  <si>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</si>
  <si>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</si>
  <si>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</si>
  <si>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</si>
  <si>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</si>
  <si>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</si>
  <si>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</si>
  <si>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</si>
  <si>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</si>
  <si>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</si>
  <si>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</si>
  <si>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</si>
  <si>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</si>
  <si>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</si>
  <si>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</si>
  <si>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</si>
  <si>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</si>
  <si>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</si>
  <si>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</si>
  <si>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</si>
  <si>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</si>
  <si>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</si>
  <si>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</si>
  <si>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</si>
  <si>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</si>
  <si>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</si>
  <si>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</si>
  <si>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</si>
  <si>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</si>
  <si>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</si>
  <si>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</si>
  <si>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</si>
  <si>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</si>
  <si>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</si>
  <si>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</si>
  <si>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</si>
  <si>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</si>
  <si>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</si>
  <si>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</si>
  <si>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</si>
  <si>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</si>
  <si>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</si>
  <si>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</si>
  <si>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</si>
  <si>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</si>
  <si>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</si>
  <si>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</si>
  <si>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</si>
  <si>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</si>
  <si>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</si>
  <si>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</si>
  <si>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</si>
  <si>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</si>
  <si>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</si>
  <si>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</si>
  <si>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</si>
  <si>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</si>
  <si>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</si>
  <si>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</si>
  <si>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</si>
  <si>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</si>
  <si>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</si>
  <si>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</si>
  <si>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</si>
  <si>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</si>
  <si>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</si>
  <si>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</si>
  <si>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</si>
  <si>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</si>
  <si>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</si>
  <si>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</si>
  <si>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</si>
  <si>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</si>
  <si>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</si>
  <si>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</si>
  <si>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</si>
  <si>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</si>
  <si>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</si>
  <si>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</si>
  <si>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</si>
  <si>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</si>
  <si>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</si>
  <si>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</si>
  <si>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</si>
  <si>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</si>
  <si>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</si>
  <si>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</si>
  <si>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</si>
  <si>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</si>
  <si>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</si>
  <si>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</si>
  <si>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</si>
  <si>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</si>
  <si>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</si>
  <si>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</si>
  <si>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</si>
  <si>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</si>
  <si>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</si>
  <si>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</si>
  <si>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</si>
  <si>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</si>
  <si>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</si>
  <si>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</si>
  <si>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</si>
  <si>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</si>
  <si>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</si>
  <si>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</si>
  <si>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</si>
  <si>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</si>
  <si>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</si>
  <si>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</si>
  <si>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</si>
  <si>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</si>
  <si>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</si>
  <si>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</si>
  <si>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</si>
  <si>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</si>
  <si>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</si>
  <si>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</si>
  <si>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</si>
  <si>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</si>
  <si>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</si>
  <si>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</si>
  <si>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</si>
  <si>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</si>
  <si>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</si>
  <si>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</si>
  <si>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</si>
  <si>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</si>
  <si>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</si>
  <si>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</si>
  <si>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</si>
  <si>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</si>
  <si>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</si>
  <si>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</si>
  <si>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</si>
  <si>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</si>
  <si>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</si>
  <si>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</si>
  <si>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</si>
  <si>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</si>
  <si>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</si>
  <si>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</si>
  <si>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</si>
  <si>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</si>
  <si>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</si>
  <si>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</si>
  <si>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</si>
  <si>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</si>
  <si>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</si>
  <si>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</si>
  <si>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</si>
  <si>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</si>
  <si>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</si>
  <si>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</si>
  <si>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</si>
  <si>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</si>
  <si>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</si>
  <si>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</si>
  <si>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</si>
  <si>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</si>
  <si>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</si>
  <si>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</si>
  <si>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</si>
  <si>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</si>
  <si>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</si>
  <si>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</si>
  <si>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</si>
  <si>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</si>
  <si>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</si>
  <si>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</si>
  <si>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</si>
  <si>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</si>
  <si>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</si>
  <si>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</si>
  <si>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</si>
  <si>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</si>
  <si>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</si>
  <si>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</si>
  <si>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</si>
  <si>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</si>
  <si>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</si>
  <si>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</si>
  <si>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</si>
  <si>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</si>
  <si>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</si>
  <si>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</si>
  <si>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</si>
  <si>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</si>
  <si>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</si>
  <si>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</si>
  <si>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</si>
  <si>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</si>
  <si>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</si>
  <si>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</si>
  <si>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</si>
  <si>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</si>
  <si>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</si>
  <si>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</si>
  <si>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</si>
  <si>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</si>
  <si>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</si>
  <si>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</si>
  <si>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</si>
  <si>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</si>
  <si>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</si>
  <si>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</si>
  <si>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</si>
  <si>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</si>
  <si>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</si>
  <si>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</si>
  <si>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</si>
  <si>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</si>
  <si>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</si>
  <si>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</si>
  <si>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</si>
  <si>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</si>
  <si>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</si>
  <si>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</si>
  <si>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</si>
  <si>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</si>
  <si>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</si>
  <si>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</si>
  <si>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</si>
  <si>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</si>
  <si>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</si>
  <si>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</si>
  <si>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</si>
  <si>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</si>
  <si>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</si>
  <si>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</si>
  <si>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</si>
  <si>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</si>
  <si>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</si>
  <si>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</si>
  <si>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</si>
  <si>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</si>
  <si>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</si>
  <si>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</si>
  <si>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</si>
  <si>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</si>
  <si>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</si>
  <si>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</si>
  <si>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</si>
  <si>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</si>
  <si>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</si>
  <si>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</si>
  <si>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</si>
  <si>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</si>
  <si>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</si>
  <si>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</si>
  <si>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</si>
  <si>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</si>
  <si>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</si>
  <si>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</si>
  <si>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</si>
  <si>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</si>
  <si>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</si>
  <si>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</si>
  <si>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</si>
  <si>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</si>
  <si>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</si>
  <si>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</si>
  <si>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</si>
  <si>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</si>
  <si>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</si>
  <si>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</si>
  <si>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</si>
  <si>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</si>
  <si>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</si>
  <si>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</si>
  <si>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</si>
  <si>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</si>
  <si>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</si>
  <si>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</si>
  <si>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</si>
  <si>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</si>
  <si>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</si>
  <si>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</si>
  <si>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</si>
  <si>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</si>
  <si>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</si>
  <si>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</si>
  <si>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</si>
  <si>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</si>
  <si>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</si>
  <si>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</si>
  <si>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</si>
  <si>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</si>
  <si>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</si>
  <si>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</si>
  <si>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</si>
  <si>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</si>
  <si>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</si>
  <si>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</si>
  <si>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</si>
  <si>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</si>
  <si>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</si>
  <si>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</si>
  <si>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</si>
  <si>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</si>
  <si>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</si>
  <si>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</si>
  <si>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</si>
  <si>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</si>
  <si>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</si>
  <si>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</si>
  <si>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</si>
  <si>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</si>
  <si>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</si>
  <si>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</si>
  <si>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</si>
  <si>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</si>
  <si>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</si>
  <si>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</si>
  <si>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</si>
  <si>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</si>
  <si>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</si>
  <si>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</si>
  <si>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</si>
  <si>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</si>
  <si>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</si>
  <si>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</si>
  <si>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</si>
  <si>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</si>
  <si>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</si>
  <si>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</si>
  <si>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</si>
  <si>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</si>
  <si>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</si>
  <si>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</si>
  <si>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</si>
  <si>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</si>
  <si>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</si>
  <si>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</si>
  <si>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</si>
  <si>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</si>
  <si>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</si>
  <si>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</si>
  <si>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</si>
  <si>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</si>
  <si>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</si>
  <si>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</si>
  <si>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</si>
  <si>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</si>
  <si>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</si>
  <si>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</si>
  <si>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</si>
  <si>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</si>
  <si>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</si>
  <si>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</si>
  <si>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</si>
  <si>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</si>
  <si>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</si>
  <si>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</si>
  <si>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</si>
  <si>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</si>
  <si>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</si>
  <si>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</si>
  <si>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</si>
  <si>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</si>
  <si>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</si>
  <si>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</si>
  <si>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</si>
  <si>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</si>
  <si>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</si>
  <si>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</si>
  <si>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</si>
  <si>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</si>
  <si>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</si>
  <si>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</si>
  <si>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</si>
  <si>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</si>
  <si>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</si>
  <si>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</si>
  <si>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</si>
  <si>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</si>
  <si>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</si>
  <si>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</si>
  <si>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</si>
  <si>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</si>
  <si>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</si>
  <si>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</si>
  <si>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</si>
  <si>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</si>
  <si>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</si>
  <si>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</si>
  <si>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</si>
  <si>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</si>
  <si>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</si>
  <si>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</si>
  <si>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</si>
  <si>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</si>
  <si>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</si>
  <si>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</si>
  <si>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</si>
  <si>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</si>
  <si>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</si>
  <si>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</si>
  <si>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</si>
  <si>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</si>
  <si>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</si>
  <si>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</si>
  <si>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</si>
  <si>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</si>
  <si>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</si>
  <si>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</si>
  <si>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</si>
  <si>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</si>
  <si>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</si>
  <si>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</si>
  <si>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</si>
  <si>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</si>
  <si>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</si>
  <si>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</si>
  <si>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</si>
  <si>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</si>
  <si>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</si>
  <si>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</si>
  <si>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</si>
  <si>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</si>
  <si>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</si>
  <si>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</si>
  <si>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</si>
  <si>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</si>
  <si>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</si>
  <si>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</si>
  <si>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</si>
  <si>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</si>
  <si>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</si>
  <si>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</si>
  <si>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</si>
  <si>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</si>
  <si>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</si>
  <si>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</si>
  <si>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</si>
  <si>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</si>
  <si>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</si>
  <si>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</si>
  <si>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</si>
  <si>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</si>
  <si>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</si>
  <si>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</si>
  <si>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</si>
  <si>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</si>
  <si>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</si>
  <si>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</si>
  <si>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</si>
  <si>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</si>
  <si>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</si>
  <si>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</si>
  <si>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</si>
  <si>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</si>
  <si>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</si>
  <si>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</si>
  <si>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</si>
  <si>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</si>
  <si>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</si>
  <si>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</si>
  <si>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</si>
  <si>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</si>
  <si>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</si>
  <si>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</si>
  <si>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</si>
  <si>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</si>
  <si>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</si>
  <si>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</si>
  <si>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</si>
  <si>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</si>
  <si>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</si>
  <si>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</si>
  <si>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</si>
  <si>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</si>
  <si>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</si>
  <si>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</si>
  <si>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</si>
  <si>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</si>
  <si>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</si>
  <si>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</si>
  <si>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</si>
  <si>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</si>
  <si>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</si>
  <si>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</si>
  <si>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</si>
  <si>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</si>
  <si>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</si>
  <si>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</si>
  <si>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</si>
  <si>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</si>
  <si>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</si>
  <si>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</si>
  <si>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</si>
  <si>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</si>
  <si>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</si>
  <si>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</si>
  <si>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</si>
  <si>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</si>
  <si>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</si>
  <si>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</si>
  <si>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</si>
  <si>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</si>
  <si>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</si>
  <si>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</si>
  <si>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</si>
  <si>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</si>
  <si>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</si>
  <si>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</si>
  <si>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</si>
  <si>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</si>
  <si>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</si>
  <si>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</si>
  <si>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</si>
  <si>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</si>
  <si>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</si>
  <si>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</si>
  <si>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</si>
  <si>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</si>
  <si>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</si>
  <si>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</si>
  <si>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</si>
  <si>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</si>
  <si>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</si>
  <si>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</si>
  <si>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</si>
  <si>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</si>
  <si>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</si>
  <si>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</si>
  <si>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</si>
  <si>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</si>
  <si>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</si>
  <si>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</si>
  <si>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</si>
  <si>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</si>
  <si>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</si>
  <si>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</si>
  <si>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</si>
  <si>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</si>
  <si>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</si>
  <si>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</si>
  <si>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</si>
  <si>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</si>
  <si>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</si>
  <si>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</si>
  <si>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</si>
  <si>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</si>
  <si>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</si>
  <si>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</si>
  <si>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</si>
  <si>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</si>
  <si>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</si>
  <si>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</si>
  <si>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</si>
  <si>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</si>
  <si>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</si>
  <si>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</si>
  <si>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</si>
  <si>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</si>
  <si>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</si>
  <si>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</si>
  <si>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</si>
  <si>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</si>
  <si>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</si>
  <si>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</si>
  <si>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</si>
  <si>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</si>
  <si>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</si>
  <si>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</si>
  <si>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</si>
  <si>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</si>
  <si>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</si>
  <si>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</si>
  <si>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</si>
  <si>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</si>
  <si>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</si>
  <si>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</si>
  <si>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</si>
  <si>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</si>
  <si>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</si>
  <si>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</si>
  <si>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</si>
  <si>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</si>
  <si>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</si>
  <si>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</si>
  <si>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</si>
  <si>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</si>
  <si>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</si>
  <si>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</si>
  <si>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</si>
  <si>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</si>
  <si>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</si>
  <si>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</si>
  <si>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</si>
  <si>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</si>
  <si>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</si>
  <si>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</si>
  <si>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</si>
  <si>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</si>
  <si>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</si>
  <si>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</si>
  <si>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</si>
  <si>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</si>
  <si>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</si>
  <si>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</si>
  <si>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</si>
  <si>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</si>
  <si>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</si>
  <si>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</si>
  <si>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</si>
  <si>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</si>
  <si>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</si>
  <si>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</si>
  <si>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</si>
  <si>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</si>
  <si>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</si>
  <si>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</si>
  <si>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</si>
  <si>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</si>
  <si>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</si>
  <si>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</si>
  <si>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</si>
  <si>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</si>
  <si>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</si>
  <si>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</si>
  <si>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</si>
  <si>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</si>
  <si>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</si>
  <si>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</si>
  <si>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</si>
  <si>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</si>
  <si>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</si>
  <si>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</si>
  <si>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</si>
  <si>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</si>
  <si>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</si>
  <si>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</si>
  <si>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</si>
  <si>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</si>
  <si>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</si>
  <si>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</si>
  <si>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</si>
  <si>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</si>
  <si>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</si>
  <si>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</si>
  <si>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</si>
  <si>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</si>
  <si>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</si>
  <si>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</si>
  <si>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</si>
  <si>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</si>
  <si>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</si>
  <si>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</si>
  <si>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</si>
  <si>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</si>
  <si>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</si>
  <si>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</si>
  <si>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</si>
  <si>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</si>
  <si>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</si>
  <si>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</si>
  <si>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</si>
  <si>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</si>
  <si>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</si>
  <si>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</si>
  <si>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</si>
  <si>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</si>
  <si>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</si>
  <si>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</si>
  <si>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</si>
  <si>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</si>
  <si>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</si>
  <si>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</si>
  <si>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</si>
  <si>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</si>
  <si>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</si>
  <si>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</si>
  <si>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</si>
  <si>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</si>
  <si>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</si>
  <si>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</si>
  <si>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</si>
  <si>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</si>
  <si>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</si>
  <si>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</si>
  <si>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</si>
  <si>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</si>
  <si>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</si>
  <si>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</si>
  <si>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</si>
  <si>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</si>
  <si>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</si>
  <si>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</si>
  <si>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</si>
  <si>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</si>
  <si>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</si>
  <si>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</si>
  <si>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</si>
  <si>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</si>
  <si>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</si>
  <si>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</si>
  <si>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</si>
  <si>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</si>
  <si>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</si>
  <si>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</si>
  <si>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</si>
  <si>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</si>
  <si>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</si>
  <si>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</si>
  <si>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</si>
  <si>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</si>
  <si>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</si>
  <si>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</si>
  <si>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</si>
  <si>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</si>
  <si>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</si>
  <si>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</si>
  <si>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</si>
  <si>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</si>
  <si>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</si>
  <si>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</si>
  <si>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</si>
  <si>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</si>
  <si>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</si>
  <si>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</si>
  <si>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</si>
  <si>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</si>
  <si>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</si>
  <si>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</si>
  <si>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</si>
  <si>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</si>
  <si>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</si>
  <si>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</si>
  <si>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</si>
  <si>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</si>
  <si>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</si>
  <si>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</si>
  <si>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</si>
  <si>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</si>
  <si>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</si>
  <si>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</si>
  <si>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</si>
  <si>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</si>
  <si>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</si>
  <si>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</si>
  <si>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</si>
  <si>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</si>
  <si>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</si>
  <si>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</si>
  <si>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</si>
  <si>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</si>
  <si>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</si>
  <si>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</si>
  <si>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</si>
  <si>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</si>
  <si>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</si>
  <si>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</si>
  <si>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</si>
  <si>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</si>
  <si>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</si>
  <si>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</si>
  <si>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</si>
  <si>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</si>
  <si>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</si>
  <si>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</si>
  <si>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</si>
  <si>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</si>
  <si>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</si>
  <si>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</si>
  <si>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</si>
  <si>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</si>
  <si>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</si>
  <si>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</si>
  <si>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</si>
  <si>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</si>
  <si>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</si>
  <si>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</si>
  <si>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</si>
  <si>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</si>
  <si>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</si>
  <si>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</si>
  <si>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</si>
  <si>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</si>
  <si>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</si>
  <si>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</si>
  <si>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</si>
  <si>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</si>
  <si>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</si>
  <si>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</si>
  <si>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</si>
  <si>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</si>
  <si>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</si>
  <si>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</si>
  <si>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</si>
  <si>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</si>
  <si>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</si>
  <si>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</si>
  <si>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</si>
  <si>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</si>
  <si>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</si>
  <si>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</si>
  <si>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</si>
  <si>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</si>
  <si>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</si>
  <si>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</si>
  <si>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</si>
  <si>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</si>
  <si>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</si>
  <si>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</si>
  <si>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</si>
  <si>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</si>
  <si>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</si>
  <si>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</si>
  <si>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</si>
  <si>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</si>
  <si>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</si>
  <si>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</si>
  <si>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</si>
  <si>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</si>
  <si>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</si>
  <si>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</si>
  <si>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</si>
  <si>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</si>
  <si>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</si>
  <si>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</si>
  <si>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</si>
  <si>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</si>
  <si>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</si>
  <si>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</si>
  <si>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</si>
  <si>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</si>
  <si>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</si>
  <si>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</si>
  <si>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</si>
  <si>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</si>
  <si>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</si>
  <si>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</si>
  <si>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</si>
  <si>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</si>
  <si>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</si>
  <si>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</si>
  <si>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</si>
  <si>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</si>
  <si>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</si>
  <si>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</si>
  <si>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</si>
  <si>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</si>
  <si>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</si>
  <si>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</si>
  <si>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</si>
  <si>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</si>
  <si>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</si>
  <si>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</si>
  <si>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</si>
  <si>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</si>
  <si>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</si>
  <si>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</si>
  <si>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</si>
  <si>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</si>
  <si>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</si>
  <si>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</si>
  <si>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</si>
  <si>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</si>
  <si>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</si>
  <si>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</si>
  <si>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</si>
  <si>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</si>
  <si>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</si>
  <si>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</si>
  <si>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</si>
  <si>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</si>
  <si>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</si>
  <si>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</si>
  <si>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</si>
  <si>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</si>
  <si>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</si>
  <si>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</si>
  <si>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</si>
  <si>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</si>
  <si>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</si>
  <si>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</si>
  <si>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</si>
  <si>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</si>
  <si>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</si>
  <si>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</si>
  <si>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</si>
  <si>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</si>
  <si>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</si>
  <si>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</si>
  <si>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</si>
  <si>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</si>
  <si>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</si>
  <si>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</si>
  <si>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</si>
  <si>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</si>
  <si>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</si>
  <si>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</si>
  <si>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</si>
  <si>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</si>
  <si>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</si>
  <si>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</si>
  <si>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</si>
  <si>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</si>
  <si>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</si>
  <si>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</si>
  <si>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</si>
  <si>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</si>
  <si>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</si>
  <si>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</si>
  <si>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</si>
  <si>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</si>
  <si>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</si>
  <si>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</si>
  <si>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</si>
  <si>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</si>
  <si>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</si>
  <si>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</si>
  <si>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</si>
  <si>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</si>
  <si>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</si>
  <si>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</si>
  <si>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</si>
  <si>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</si>
  <si>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</si>
  <si>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</si>
  <si>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</si>
  <si>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</si>
  <si>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</si>
  <si>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</si>
  <si>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</si>
  <si>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</si>
  <si>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</si>
  <si>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</si>
  <si>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</si>
  <si>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</si>
  <si>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</si>
  <si>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</si>
  <si>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</si>
  <si>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</si>
  <si>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</si>
  <si>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</si>
  <si>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</si>
  <si>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</si>
  <si>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</si>
  <si>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</si>
  <si>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</si>
  <si>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</si>
  <si>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</si>
  <si>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</si>
  <si>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</si>
  <si>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</si>
  <si>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</si>
  <si>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</si>
  <si>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</si>
  <si>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</si>
  <si>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</si>
  <si>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</si>
  <si>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</si>
  <si>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</si>
  <si>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</si>
  <si>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</si>
  <si>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</si>
  <si>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</si>
  <si>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</si>
  <si>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</si>
  <si>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</si>
  <si>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</si>
  <si>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</si>
  <si>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</si>
  <si>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</si>
  <si>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</si>
  <si>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</si>
  <si>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</si>
  <si>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</si>
  <si>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</si>
  <si>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</si>
  <si>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</si>
  <si>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</si>
  <si>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</si>
  <si>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</si>
  <si>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</si>
  <si>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</si>
  <si>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</si>
  <si>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</si>
  <si>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</si>
  <si>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</si>
  <si>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</si>
  <si>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</si>
  <si>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</si>
  <si>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</si>
  <si>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</si>
  <si>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</si>
  <si>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</si>
  <si>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</si>
  <si>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</si>
  <si>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</si>
  <si>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</si>
  <si>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</si>
  <si>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</si>
  <si>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</si>
  <si>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</si>
  <si>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</si>
  <si>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</si>
  <si>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</si>
  <si>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</si>
  <si>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</si>
  <si>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</si>
  <si>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</si>
  <si>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</si>
  <si>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</si>
  <si>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</si>
  <si>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</si>
  <si>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</si>
  <si>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</si>
  <si>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</si>
  <si>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</si>
  <si>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</si>
  <si>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</si>
  <si>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</si>
  <si>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</si>
  <si>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</si>
  <si>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</si>
  <si>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</si>
  <si>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</si>
  <si>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</si>
  <si>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</si>
  <si>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</si>
  <si>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</si>
  <si>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</si>
  <si>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</si>
  <si>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</si>
  <si>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</si>
  <si>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</si>
  <si>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</si>
  <si>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</si>
  <si>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</si>
  <si>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</si>
  <si>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</si>
  <si>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</si>
  <si>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</si>
  <si>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</si>
  <si>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</si>
  <si>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</si>
  <si>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</si>
  <si>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</si>
  <si>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</si>
  <si>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</si>
  <si>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</si>
  <si>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</si>
  <si>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</si>
  <si>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</si>
  <si>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</si>
  <si>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</si>
  <si>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</si>
  <si>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</si>
  <si>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</si>
  <si>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</si>
  <si>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</si>
  <si>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</si>
  <si>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</si>
  <si>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</si>
  <si>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</si>
  <si>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</si>
  <si>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</si>
  <si>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</si>
  <si>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</si>
  <si>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</si>
  <si>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</si>
  <si>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</si>
  <si>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</si>
  <si>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</si>
  <si>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</si>
  <si>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</si>
  <si>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</si>
  <si>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</si>
  <si>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</si>
  <si>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</si>
  <si>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</si>
  <si>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</si>
  <si>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</si>
  <si>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</si>
  <si>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</si>
  <si>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</si>
  <si>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</si>
  <si>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</si>
  <si>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</si>
  <si>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</si>
  <si>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</si>
  <si>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</si>
  <si>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</si>
  <si>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</si>
  <si>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</si>
  <si>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</si>
  <si>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</si>
  <si>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</si>
  <si>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</si>
  <si>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</si>
  <si>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</si>
  <si>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</si>
  <si>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</si>
  <si>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</si>
  <si>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</si>
  <si>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</si>
  <si>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</si>
  <si>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</si>
  <si>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</si>
  <si>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</si>
  <si>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</si>
  <si>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</si>
  <si>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</si>
  <si>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</si>
  <si>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</si>
  <si>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</si>
  <si>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</si>
  <si>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</si>
  <si>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</si>
  <si>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</si>
  <si>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</si>
  <si>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</si>
  <si>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</si>
  <si>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</si>
  <si>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</si>
  <si>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</si>
  <si>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</si>
  <si>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</si>
  <si>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</si>
  <si>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</si>
  <si>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</si>
  <si>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</si>
  <si>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</si>
  <si>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</si>
  <si>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</si>
  <si>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</si>
  <si>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</si>
  <si>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</si>
  <si>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</si>
  <si>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</si>
  <si>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</si>
  <si>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</si>
  <si>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</si>
  <si>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</si>
  <si>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</si>
  <si>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</si>
  <si>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</si>
  <si>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</si>
  <si>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</si>
  <si>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</si>
  <si>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</si>
  <si>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</si>
  <si>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</si>
  <si>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</si>
  <si>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</si>
  <si>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</si>
  <si>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</si>
  <si>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</si>
  <si>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</si>
  <si>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</si>
  <si>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</si>
  <si>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</si>
  <si>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</si>
  <si>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</si>
  <si>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</si>
  <si>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</si>
  <si>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</si>
  <si>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</si>
  <si>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</si>
  <si>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</si>
  <si>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</si>
  <si>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</si>
  <si>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</si>
  <si>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</si>
  <si>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</si>
  <si>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</si>
  <si>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</si>
  <si>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</si>
  <si>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</si>
  <si>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</si>
  <si>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</si>
  <si>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</si>
  <si>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</si>
  <si>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</si>
  <si>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</si>
  <si>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</si>
  <si>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</si>
  <si>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</si>
  <si>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</si>
  <si>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</si>
  <si>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</si>
  <si>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</si>
  <si>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</si>
  <si>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</si>
  <si>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</si>
  <si>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</si>
  <si>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</si>
  <si>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</si>
  <si>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</si>
  <si>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</si>
  <si>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</si>
  <si>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</si>
  <si>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</si>
  <si>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</si>
  <si>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</si>
  <si>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</si>
  <si>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</si>
  <si>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</si>
  <si>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</si>
  <si>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</si>
  <si>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</si>
  <si>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</si>
  <si>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</si>
  <si>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</si>
  <si>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</si>
  <si>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</si>
  <si>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</si>
  <si>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</si>
  <si>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</si>
  <si>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</si>
  <si>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</si>
  <si>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</si>
  <si>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</si>
  <si>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</si>
  <si>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</si>
  <si>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</si>
  <si>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</si>
  <si>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</si>
  <si>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</si>
  <si>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</si>
  <si>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</si>
  <si>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</si>
  <si>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</si>
  <si>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</si>
  <si>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</si>
  <si>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</si>
  <si>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</si>
  <si>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</si>
  <si>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</si>
  <si>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</si>
  <si>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</si>
  <si>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</si>
  <si>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</si>
  <si>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</si>
  <si>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</si>
  <si>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</si>
  <si>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</si>
  <si>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</si>
  <si>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</si>
  <si>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</si>
  <si>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</si>
  <si>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</si>
  <si>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</si>
  <si>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</si>
  <si>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</si>
  <si>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</si>
  <si>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</si>
  <si>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</si>
  <si>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</si>
  <si>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</si>
  <si>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</si>
  <si>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</si>
  <si>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</si>
  <si>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</si>
  <si>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</si>
  <si>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</si>
  <si>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</si>
  <si>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</si>
  <si>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</si>
  <si>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</si>
  <si>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</si>
  <si>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</si>
  <si>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</si>
  <si>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</si>
  <si>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</si>
  <si>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</si>
  <si>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</si>
  <si>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</si>
  <si>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</si>
  <si>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</si>
  <si>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</si>
  <si>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</si>
  <si>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</si>
  <si>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</si>
  <si>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</si>
  <si>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</si>
  <si>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</si>
  <si>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</si>
  <si>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</si>
  <si>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</si>
  <si>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</si>
  <si>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</si>
  <si>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</si>
  <si>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</si>
  <si>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</si>
  <si>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</si>
  <si>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</si>
  <si>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</si>
  <si>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</si>
  <si>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</si>
  <si>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</si>
  <si>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</si>
  <si>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</si>
  <si>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</si>
  <si>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</si>
  <si>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</si>
  <si>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</si>
  <si>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</si>
  <si>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</si>
  <si>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</si>
  <si>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</si>
  <si>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</si>
  <si>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</si>
  <si>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</si>
  <si>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</si>
  <si>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</si>
  <si>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</si>
  <si>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</si>
  <si>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</si>
  <si>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</si>
  <si>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</si>
  <si>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</si>
  <si>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</si>
  <si>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</si>
  <si>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</si>
  <si>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</si>
  <si>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</si>
  <si>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</si>
  <si>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</si>
  <si>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</si>
  <si>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</si>
  <si>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</si>
  <si>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</si>
  <si>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</si>
  <si>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</si>
  <si>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</si>
  <si>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</si>
  <si>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</si>
  <si>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</si>
  <si>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</si>
  <si>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</si>
  <si>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</si>
  <si>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</si>
  <si>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</si>
  <si>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</si>
  <si>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</si>
  <si>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</si>
  <si>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</si>
  <si>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</si>
  <si>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</si>
  <si>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</si>
  <si>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</si>
  <si>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</si>
  <si>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</si>
  <si>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</si>
  <si>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</si>
  <si>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</si>
  <si>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</si>
  <si>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</si>
  <si>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</si>
  <si>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</si>
  <si>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</si>
  <si>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</si>
  <si>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</si>
  <si>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</si>
  <si>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</si>
  <si>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</si>
  <si>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</si>
  <si>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</si>
  <si>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</si>
  <si>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</si>
  <si>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</si>
  <si>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</si>
  <si>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</si>
  <si>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</si>
  <si>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</si>
  <si>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</si>
  <si>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</si>
  <si>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</si>
  <si>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</si>
  <si>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</si>
  <si>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</si>
  <si>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</si>
  <si>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</si>
  <si>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</si>
  <si>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</si>
  <si>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</si>
  <si>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</si>
  <si>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</si>
  <si>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</si>
  <si>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</si>
  <si>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</si>
  <si>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</si>
  <si>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</si>
  <si>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</si>
  <si>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</si>
  <si>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</si>
  <si>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</si>
  <si>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</si>
  <si>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</si>
  <si>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</si>
  <si>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</si>
  <si>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</si>
  <si>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</si>
  <si>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</si>
  <si>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</si>
  <si>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</si>
  <si>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</si>
  <si>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</si>
  <si>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</si>
  <si>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</si>
  <si>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</si>
  <si>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</si>
  <si>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</si>
  <si>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</si>
  <si>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</si>
  <si>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</si>
  <si>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</si>
  <si>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</si>
  <si>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</si>
  <si>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</si>
  <si>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</si>
  <si>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</si>
  <si>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</si>
  <si>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</si>
  <si>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</si>
  <si>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</si>
  <si>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</si>
  <si>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</si>
  <si>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</si>
  <si>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</si>
  <si>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</si>
  <si>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</si>
  <si>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</si>
  <si>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</si>
  <si>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</si>
  <si>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</si>
  <si>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</si>
  <si>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</si>
  <si>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</si>
  <si>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</si>
  <si>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</si>
  <si>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</si>
  <si>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</si>
  <si>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</si>
  <si>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</si>
  <si>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</si>
  <si>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</si>
  <si>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</si>
  <si>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</si>
  <si>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</si>
  <si>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</si>
  <si>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</si>
  <si>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</si>
  <si>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</si>
  <si>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</si>
  <si>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</si>
  <si>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</si>
  <si>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</si>
  <si>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</si>
  <si>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</si>
  <si>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</si>
  <si>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</si>
  <si>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</si>
  <si>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</si>
  <si>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</si>
  <si>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</si>
  <si>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</si>
  <si>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</si>
  <si>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</si>
  <si>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</si>
  <si>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</si>
  <si>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</si>
  <si>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</si>
  <si>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</si>
  <si>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</si>
  <si>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</si>
  <si>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</si>
  <si>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</si>
  <si>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</si>
  <si>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</si>
  <si>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</si>
  <si>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</si>
  <si>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</si>
  <si>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</si>
  <si>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</si>
  <si>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</si>
  <si>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</si>
  <si>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</si>
  <si>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</si>
  <si>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</si>
  <si>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</si>
  <si>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</si>
  <si>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</si>
  <si>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</si>
  <si>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</si>
  <si>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</si>
  <si>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</si>
  <si>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</si>
  <si>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</si>
  <si>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</si>
  <si>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</si>
  <si>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</si>
  <si>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</si>
  <si>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</si>
  <si>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</si>
  <si>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</si>
  <si>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</si>
  <si>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</si>
  <si>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</si>
  <si>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</si>
  <si>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</si>
  <si>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</si>
  <si>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</si>
  <si>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</si>
  <si>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</si>
  <si>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</si>
  <si>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</si>
  <si>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</si>
  <si>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</si>
  <si>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</si>
  <si>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</si>
  <si>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</si>
  <si>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</si>
  <si>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</si>
  <si>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</si>
  <si>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</si>
  <si>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</si>
  <si>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</si>
  <si>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</si>
  <si>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</si>
  <si>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</si>
  <si>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</si>
  <si>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</si>
  <si>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</si>
  <si>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</si>
  <si>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</si>
  <si>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</si>
  <si>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</si>
  <si>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</si>
  <si>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</si>
  <si>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</si>
  <si>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</si>
  <si>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</si>
  <si>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</si>
  <si>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</si>
  <si>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</si>
  <si>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</si>
  <si>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</si>
  <si>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</si>
  <si>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</si>
  <si>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</si>
  <si>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</si>
  <si>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</si>
  <si>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</si>
  <si>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</si>
  <si>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</si>
  <si>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</si>
  <si>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</si>
  <si>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</si>
  <si>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</si>
  <si>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</si>
  <si>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</si>
  <si>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</si>
  <si>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</si>
  <si>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</si>
  <si>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</si>
  <si>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</si>
  <si>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</si>
  <si>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</si>
  <si>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</si>
  <si>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</si>
  <si>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</si>
  <si>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</si>
  <si>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</si>
  <si>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</si>
  <si>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</si>
  <si>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</si>
  <si>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</si>
  <si>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</si>
  <si>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</si>
  <si>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</si>
  <si>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</si>
  <si>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</si>
  <si>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</si>
  <si>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</si>
  <si>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</si>
  <si>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</si>
  <si>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</si>
  <si>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</si>
  <si>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</si>
  <si>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</si>
  <si>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</si>
  <si>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</si>
  <si>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</si>
  <si>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</si>
  <si>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</si>
  <si>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</si>
  <si>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</si>
  <si>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</si>
  <si>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</si>
  <si>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</si>
  <si>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</si>
  <si>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</si>
  <si>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</si>
  <si>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</si>
  <si>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</si>
  <si>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</si>
  <si>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</si>
  <si>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</si>
  <si>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</si>
  <si>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</si>
  <si>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</si>
  <si>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</si>
  <si>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</si>
  <si>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</si>
  <si>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</si>
  <si>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</si>
  <si>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</si>
  <si>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</si>
  <si>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</si>
  <si>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</si>
  <si>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</si>
  <si>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</si>
  <si>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</si>
  <si>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</si>
  <si>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</si>
  <si>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</si>
  <si>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</si>
  <si>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</si>
  <si>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</si>
  <si>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</si>
  <si>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</si>
  <si>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</si>
  <si>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</si>
  <si>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</si>
  <si>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</si>
  <si>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</si>
  <si>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</si>
  <si>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</si>
  <si>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</si>
  <si>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</si>
  <si>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</si>
  <si>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</si>
  <si>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</si>
  <si>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</si>
  <si>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</si>
  <si>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</si>
  <si>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</si>
  <si>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</si>
  <si>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</si>
  <si>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</si>
  <si>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</si>
  <si>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</si>
  <si>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</si>
  <si>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</si>
  <si>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</si>
  <si>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</si>
  <si>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</si>
  <si>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</si>
  <si>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</si>
  <si>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</si>
  <si>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</si>
  <si>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</si>
  <si>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</si>
  <si>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</si>
  <si>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</si>
  <si>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</si>
  <si>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</si>
  <si>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</si>
  <si>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</si>
  <si>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</si>
  <si>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</si>
  <si>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</si>
  <si>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</si>
  <si>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</si>
  <si>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</si>
  <si>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</si>
  <si>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</si>
  <si>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</si>
  <si>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</si>
  <si>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</si>
  <si>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</si>
  <si>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</si>
  <si>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</si>
  <si>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</si>
  <si>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</si>
  <si>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</si>
  <si>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</si>
  <si>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</si>
  <si>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</si>
  <si>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</si>
  <si>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</si>
  <si>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</si>
  <si>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</si>
  <si>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</si>
  <si>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</si>
  <si>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</si>
  <si>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</si>
  <si>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</si>
  <si>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</si>
  <si>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</si>
  <si>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</si>
  <si>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</si>
  <si>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</si>
  <si>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</si>
  <si>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</si>
  <si>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</si>
  <si>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</si>
  <si>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</si>
  <si>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</si>
  <si>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</si>
  <si>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</si>
  <si>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</si>
  <si>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</si>
  <si>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</si>
  <si>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</si>
  <si>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</si>
  <si>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</si>
  <si>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</si>
  <si>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</si>
  <si>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</si>
  <si>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</si>
  <si>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</si>
  <si>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</si>
  <si>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</si>
  <si>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</si>
  <si>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</si>
  <si>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</si>
  <si>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</si>
  <si>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</si>
  <si>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</si>
  <si>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</si>
  <si>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</si>
  <si>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</si>
  <si>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</si>
  <si>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</si>
  <si>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</si>
  <si>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</si>
  <si>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</si>
  <si>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</si>
  <si>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</si>
  <si>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</si>
  <si>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</si>
  <si>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</si>
  <si>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</si>
  <si>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</si>
  <si>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</si>
  <si>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</si>
  <si>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</si>
  <si>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</si>
  <si>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</si>
  <si>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</si>
  <si>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</si>
  <si>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</si>
  <si>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</si>
  <si>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</si>
  <si>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</si>
  <si>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</si>
  <si>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</si>
  <si>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</si>
  <si>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</si>
  <si>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</si>
  <si>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</si>
  <si>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</si>
  <si>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</si>
  <si>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</si>
  <si>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</si>
  <si>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</si>
  <si>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</si>
  <si>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</si>
  <si>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</si>
  <si>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</si>
  <si>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</si>
  <si>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</si>
  <si>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</si>
  <si>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</si>
  <si>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</si>
  <si>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</si>
  <si>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</si>
  <si>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</si>
  <si>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</si>
  <si>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</si>
  <si>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</si>
  <si>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</si>
  <si>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</si>
  <si>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</si>
  <si>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</si>
  <si>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</si>
  <si>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</si>
  <si>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</si>
  <si>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</si>
  <si>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</si>
  <si>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</si>
  <si>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</si>
  <si>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</si>
  <si>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</si>
  <si>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</si>
  <si>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</si>
  <si>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</si>
  <si>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</si>
  <si>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</si>
  <si>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</si>
  <si>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</si>
  <si>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</si>
  <si>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</si>
  <si>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</si>
  <si>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</si>
  <si>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</si>
  <si>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</si>
  <si>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</si>
  <si>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</si>
  <si>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</si>
  <si>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</si>
  <si>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</si>
  <si>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</si>
  <si>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</si>
  <si>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</si>
  <si>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</si>
  <si>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</si>
  <si>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</si>
  <si>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</si>
  <si>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</si>
  <si>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</si>
  <si>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</si>
  <si>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</si>
  <si>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</si>
  <si>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</si>
  <si>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</si>
  <si>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</si>
  <si>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</si>
  <si>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</si>
  <si>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</si>
  <si>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</si>
  <si>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</si>
  <si>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</si>
  <si>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</si>
  <si>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</si>
  <si>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</si>
  <si>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</si>
  <si>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</si>
  <si>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</si>
  <si>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</si>
  <si>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</si>
  <si>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</si>
  <si>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</si>
  <si>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</si>
  <si>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</si>
  <si>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</si>
  <si>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</si>
  <si>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</si>
  <si>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</si>
  <si>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</si>
  <si>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</si>
  <si>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</si>
  <si>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</si>
  <si>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</si>
  <si>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</si>
  <si>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</si>
  <si>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</si>
  <si>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</si>
  <si>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</si>
  <si>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</si>
  <si>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</si>
  <si>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</si>
  <si>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</si>
  <si>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</si>
  <si>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</si>
  <si>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</si>
  <si>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</si>
  <si>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</si>
  <si>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</si>
  <si>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</si>
  <si>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</si>
  <si>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</si>
  <si>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</si>
  <si>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</si>
  <si>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</si>
  <si>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</si>
  <si>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</si>
  <si>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</si>
  <si>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</si>
  <si>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</si>
  <si>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</si>
  <si>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</si>
  <si>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</si>
  <si>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</si>
  <si>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</si>
  <si>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</si>
  <si>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</si>
  <si>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</si>
  <si>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</si>
  <si>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</si>
  <si>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</si>
  <si>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</si>
  <si>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</si>
  <si>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</si>
  <si>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</si>
  <si>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</si>
  <si>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</si>
  <si>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</si>
  <si>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</si>
  <si>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</si>
  <si>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</si>
  <si>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</si>
  <si>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</si>
  <si>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</si>
  <si>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</si>
  <si>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</si>
  <si>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</si>
  <si>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</si>
  <si>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</si>
  <si>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</si>
  <si>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</si>
  <si>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</si>
  <si>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</si>
  <si>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</si>
  <si>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</si>
  <si>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</si>
  <si>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</si>
  <si>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</si>
  <si>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</si>
  <si>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</si>
  <si>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</si>
  <si>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</si>
  <si>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</si>
  <si>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</si>
  <si>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</si>
  <si>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</si>
  <si>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</si>
  <si>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</si>
  <si>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</si>
  <si>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</si>
  <si>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</si>
  <si>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</si>
  <si>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</si>
  <si>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</si>
  <si>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</si>
  <si>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</si>
  <si>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</si>
  <si>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</si>
  <si>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</si>
  <si>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</si>
  <si>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</si>
  <si>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</si>
  <si>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</si>
  <si>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</si>
  <si>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</si>
  <si>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</si>
  <si>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</si>
  <si>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</si>
  <si>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</si>
  <si>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</si>
  <si>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</si>
  <si>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</si>
  <si>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</si>
  <si>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</si>
  <si>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</si>
  <si>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</si>
  <si>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</si>
  <si>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</si>
  <si>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</si>
  <si>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</si>
  <si>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</si>
  <si>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</si>
  <si>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</si>
  <si>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</si>
  <si>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</si>
  <si>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</si>
  <si>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</si>
  <si>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</si>
  <si>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</si>
  <si>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</si>
  <si>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</si>
  <si>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</si>
  <si>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</si>
  <si>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</si>
  <si>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</si>
  <si>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</si>
  <si>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</si>
  <si>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</si>
  <si>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</si>
  <si>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</si>
  <si>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</si>
  <si>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</si>
  <si>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</si>
  <si>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</si>
  <si>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</si>
  <si>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</si>
  <si>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</si>
  <si>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</si>
  <si>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</si>
  <si>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</si>
  <si>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</si>
  <si>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</si>
  <si>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</si>
  <si>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</si>
  <si>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</si>
  <si>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</si>
  <si>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</si>
  <si>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</si>
  <si>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</si>
  <si>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</si>
  <si>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</si>
  <si>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</si>
  <si>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</si>
  <si>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</si>
  <si>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</si>
  <si>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</si>
  <si>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</si>
  <si>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</si>
  <si>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</si>
  <si>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</si>
  <si>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</si>
  <si>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</si>
  <si>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</si>
  <si>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</si>
  <si>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</si>
  <si>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</si>
  <si>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</si>
  <si>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</si>
  <si>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</si>
  <si>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</si>
  <si>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</si>
  <si>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</si>
  <si>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</si>
  <si>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</si>
  <si>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</si>
  <si>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</si>
  <si>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</si>
  <si>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</si>
  <si>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</si>
  <si>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</si>
  <si>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</si>
  <si>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</si>
  <si>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</si>
  <si>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</si>
  <si>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</si>
  <si>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</si>
  <si>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</si>
  <si>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</si>
  <si>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</si>
  <si>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</si>
  <si>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</si>
  <si>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</si>
  <si>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</si>
  <si>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</si>
  <si>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</si>
  <si>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</si>
  <si>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</si>
  <si>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</si>
  <si>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</si>
  <si>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</si>
  <si>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</si>
  <si>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</si>
  <si>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</si>
  <si>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</si>
  <si>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</si>
  <si>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</si>
  <si>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</si>
  <si>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</si>
  <si>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</si>
  <si>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</si>
  <si>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</si>
  <si>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</si>
  <si>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</si>
  <si>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</si>
  <si>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</si>
  <si>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</si>
  <si>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</si>
  <si>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</si>
  <si>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</si>
  <si>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</si>
  <si>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</si>
  <si>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</si>
  <si>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</si>
  <si>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</si>
  <si>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</si>
  <si>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</si>
  <si>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</si>
  <si>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</si>
  <si>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</si>
  <si>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</si>
  <si>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</si>
  <si>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</si>
  <si>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</si>
  <si>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</si>
  <si>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</si>
  <si>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</si>
  <si>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</si>
  <si>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</si>
  <si>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</si>
  <si>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</si>
  <si>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</si>
  <si>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</si>
  <si>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</si>
  <si>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</si>
  <si>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</si>
  <si>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</si>
  <si>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</si>
  <si>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</si>
  <si>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</si>
  <si>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</si>
  <si>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</si>
  <si>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</si>
  <si>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</si>
  <si>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</si>
  <si>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</si>
  <si>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</si>
  <si>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</si>
  <si>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</si>
  <si>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</si>
  <si>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</si>
  <si>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</si>
  <si>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</si>
  <si>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</si>
  <si>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</si>
  <si>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</si>
  <si>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</si>
  <si>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</si>
  <si>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</si>
  <si>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</si>
  <si>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</si>
  <si>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</si>
  <si>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</si>
  <si>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</si>
  <si>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</si>
  <si>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</si>
  <si>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</si>
  <si>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</si>
  <si>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</si>
  <si>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</si>
  <si>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</si>
  <si>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</si>
  <si>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</si>
  <si>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</si>
  <si>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</si>
  <si>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</si>
  <si>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</si>
  <si>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</si>
  <si>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</si>
  <si>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</si>
  <si>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</si>
  <si>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</si>
  <si>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</si>
  <si>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</si>
  <si>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</si>
  <si>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</si>
  <si>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</si>
  <si>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</si>
  <si>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</si>
  <si>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</si>
  <si>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</si>
  <si>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</si>
  <si>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</si>
  <si>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</si>
  <si>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</si>
  <si>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</si>
  <si>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</si>
  <si>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</si>
  <si>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</si>
  <si>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</si>
  <si>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</si>
  <si>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</si>
  <si>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</si>
  <si>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</si>
  <si>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</si>
  <si>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</si>
  <si>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</si>
  <si>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</si>
  <si>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</si>
  <si>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</si>
  <si>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</si>
  <si>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</si>
  <si>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</si>
  <si>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</si>
  <si>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</si>
  <si>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</si>
  <si>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</si>
  <si>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</si>
  <si>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</si>
  <si>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</si>
  <si>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</si>
  <si>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</si>
  <si>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</si>
  <si>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</si>
  <si>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</si>
  <si>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</si>
  <si>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</si>
  <si>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</si>
  <si>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</si>
  <si>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</si>
  <si>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</si>
  <si>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</si>
  <si>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</si>
  <si>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</si>
  <si>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</si>
  <si>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</si>
  <si>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</si>
  <si>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</si>
  <si>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</si>
  <si>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</si>
  <si>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</si>
  <si>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</si>
  <si>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</si>
  <si>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</si>
  <si>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</si>
  <si>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</si>
  <si>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</si>
  <si>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</si>
  <si>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</si>
  <si>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</si>
  <si>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</si>
  <si>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</si>
  <si>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</si>
  <si>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</si>
  <si>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</si>
  <si>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</si>
  <si>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</si>
  <si>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</si>
  <si>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</si>
  <si>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</si>
  <si>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</si>
  <si>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</si>
  <si>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</si>
  <si>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</si>
  <si>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</si>
  <si>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</si>
  <si>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</si>
  <si>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</si>
  <si>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</si>
  <si>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</si>
  <si>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</si>
  <si>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</si>
  <si>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</si>
  <si>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</si>
  <si>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</si>
  <si>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</si>
  <si>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</si>
  <si>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</si>
  <si>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</si>
  <si>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</si>
  <si>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</si>
  <si>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</si>
  <si>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</si>
  <si>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</si>
  <si>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</si>
  <si>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</si>
  <si>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</si>
  <si>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</si>
  <si>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</si>
  <si>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</si>
  <si>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</si>
  <si>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</si>
  <si>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</si>
  <si>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</si>
  <si>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</si>
  <si>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</si>
  <si>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</si>
  <si>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</si>
  <si>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</si>
  <si>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</si>
  <si>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</si>
  <si>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</si>
  <si>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</si>
  <si>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</si>
  <si>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</si>
  <si>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</si>
  <si>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</si>
  <si>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</si>
  <si>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</si>
  <si>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</si>
  <si>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</si>
  <si>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</si>
  <si>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</si>
  <si>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</si>
  <si>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</si>
  <si>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</si>
  <si>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</si>
  <si>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</si>
  <si>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</si>
  <si>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</si>
  <si>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</si>
  <si>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</si>
  <si>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</si>
  <si>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</si>
  <si>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</si>
  <si>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</si>
  <si>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</si>
  <si>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</si>
  <si>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</si>
  <si>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</si>
  <si>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</si>
  <si>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</si>
  <si>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</si>
  <si>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</si>
  <si>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</si>
  <si>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</si>
  <si>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</si>
  <si>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</si>
  <si>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</si>
  <si>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</si>
  <si>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</si>
  <si>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</si>
  <si>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</si>
  <si>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</si>
  <si>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</si>
  <si>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</si>
  <si>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</si>
  <si>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</si>
  <si>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</si>
  <si>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</si>
  <si>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</si>
  <si>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</si>
  <si>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</si>
  <si>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</si>
  <si>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</si>
  <si>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</si>
  <si>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</si>
  <si>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</si>
  <si>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</si>
  <si>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</si>
  <si>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</si>
  <si>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</si>
  <si>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</si>
  <si>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</si>
  <si>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</si>
  <si>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</si>
  <si>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</si>
  <si>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</si>
  <si>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</si>
  <si>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</si>
  <si>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</si>
  <si>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</si>
  <si>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</si>
  <si>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</si>
  <si>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</si>
  <si>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</si>
  <si>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</si>
  <si>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</si>
  <si>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</si>
  <si>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</si>
  <si>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</si>
  <si>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</si>
  <si>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</si>
  <si>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</si>
  <si>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</si>
  <si>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</si>
  <si>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</si>
  <si>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</si>
  <si>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</si>
  <si>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</si>
  <si>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</si>
  <si>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</si>
  <si>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</si>
  <si>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</si>
  <si>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</si>
  <si>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</si>
  <si>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</si>
  <si>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</si>
  <si>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</si>
  <si>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</si>
  <si>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</si>
  <si>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</si>
  <si>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</si>
  <si>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</si>
  <si>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</si>
  <si>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</si>
  <si>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</si>
  <si>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</si>
  <si>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</si>
  <si>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</si>
  <si>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</si>
  <si>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</si>
  <si>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</si>
  <si>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</si>
  <si>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</si>
  <si>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</si>
  <si>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</si>
  <si>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</si>
  <si>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</si>
  <si>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</si>
  <si>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</si>
  <si>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</si>
  <si>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</si>
  <si>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</si>
  <si>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</si>
  <si>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</si>
  <si>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</si>
  <si>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</si>
  <si>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</si>
  <si>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</si>
  <si>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</si>
  <si>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</si>
  <si>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</si>
  <si>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</si>
  <si>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</si>
  <si>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</si>
  <si>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</si>
  <si>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</si>
  <si>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</si>
  <si>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</si>
  <si>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</si>
  <si>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</si>
  <si>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</si>
  <si>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</si>
  <si>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</si>
  <si>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</si>
  <si>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</si>
  <si>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</si>
  <si>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</si>
  <si>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</si>
  <si>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</si>
  <si>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</si>
  <si>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</si>
  <si>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</si>
  <si>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</si>
  <si>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</si>
  <si>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</si>
  <si>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</si>
  <si>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</si>
  <si>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</si>
  <si>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</si>
  <si>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</si>
  <si>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</si>
  <si>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</si>
  <si>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</si>
  <si>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</si>
  <si>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</si>
  <si>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</si>
  <si>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</si>
  <si>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</si>
  <si>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</si>
  <si>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</si>
  <si>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</si>
  <si>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</si>
  <si>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</si>
  <si>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</si>
  <si>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</si>
  <si>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</si>
  <si>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</si>
  <si>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</si>
  <si>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</si>
  <si>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</si>
  <si>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</si>
  <si>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</si>
  <si>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</si>
  <si>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</si>
  <si>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</si>
  <si>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</si>
  <si>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</si>
  <si>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</si>
  <si>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</si>
  <si>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</si>
  <si>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</si>
  <si>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</si>
  <si>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</si>
  <si>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</si>
  <si>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</si>
  <si>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</si>
  <si>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</si>
  <si>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</si>
  <si>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</si>
  <si>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</si>
  <si>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</si>
  <si>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</si>
  <si>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</si>
  <si>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</si>
  <si>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</si>
  <si>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</si>
  <si>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</si>
  <si>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</si>
  <si>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</si>
  <si>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</si>
  <si>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</si>
  <si>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</si>
  <si>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</si>
  <si>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</si>
  <si>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</si>
  <si>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</si>
  <si>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</si>
  <si>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</si>
  <si>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</si>
  <si>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</si>
  <si>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</si>
  <si>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</si>
  <si>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</si>
  <si>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</si>
  <si>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</si>
  <si>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</si>
  <si>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</si>
  <si>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</si>
  <si>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</si>
  <si>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</si>
  <si>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</si>
  <si>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</si>
  <si>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</si>
  <si>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</si>
  <si>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</si>
  <si>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</si>
  <si>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</si>
  <si>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</si>
  <si>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</si>
  <si>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</si>
  <si>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</si>
  <si>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</si>
  <si>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</si>
  <si>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</si>
  <si>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</si>
  <si>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</si>
  <si>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</si>
  <si>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</si>
  <si>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</si>
  <si>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</si>
  <si>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</si>
  <si>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</si>
  <si>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</si>
  <si>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</si>
  <si>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</si>
  <si>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</si>
  <si>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</si>
  <si>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</si>
  <si>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</si>
  <si>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</si>
  <si>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</si>
  <si>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</si>
  <si>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</si>
  <si>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</si>
  <si>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</si>
  <si>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</si>
  <si>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</si>
  <si>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</si>
  <si>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</si>
  <si>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</si>
  <si>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</si>
  <si>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</si>
  <si>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</si>
  <si>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</si>
  <si>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</si>
  <si>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</si>
  <si>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</si>
  <si>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</si>
  <si>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</si>
  <si>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</si>
  <si>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</si>
  <si>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</si>
  <si>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</si>
  <si>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</si>
  <si>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</si>
  <si>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</si>
  <si>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</si>
  <si>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</si>
  <si>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</si>
  <si>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</si>
  <si>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</si>
  <si>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</si>
  <si>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</si>
  <si>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</si>
  <si>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</si>
  <si>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</si>
  <si>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</si>
  <si>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</si>
  <si>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</si>
  <si>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</si>
  <si>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</si>
  <si>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</si>
  <si>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</si>
  <si>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</si>
  <si>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</si>
  <si>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</si>
  <si>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</si>
  <si>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</si>
  <si>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</si>
  <si>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</si>
  <si>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</si>
  <si>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</si>
  <si>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</si>
  <si>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</si>
  <si>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</si>
  <si>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</si>
  <si>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</si>
  <si>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</si>
  <si>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</si>
  <si>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</si>
  <si>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</si>
  <si>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</si>
  <si>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</si>
  <si>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</si>
  <si>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</si>
  <si>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</si>
  <si>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</si>
  <si>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</si>
  <si>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</si>
  <si>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</si>
  <si>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</si>
  <si>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</si>
  <si>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</si>
  <si>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</si>
  <si>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</si>
  <si>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</si>
  <si>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</si>
  <si>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</si>
  <si>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</si>
  <si>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</si>
  <si>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</si>
  <si>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</si>
  <si>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</si>
  <si>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</si>
  <si>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</si>
  <si>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</si>
  <si>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</si>
  <si>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</si>
  <si>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</si>
  <si>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</si>
  <si>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</si>
  <si>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</si>
  <si>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</si>
  <si>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</si>
  <si>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</si>
  <si>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</si>
  <si>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</si>
  <si>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</si>
  <si>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</si>
  <si>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</si>
  <si>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</si>
  <si>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</si>
  <si>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</si>
  <si>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</si>
  <si>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</si>
  <si>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</si>
  <si>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</si>
  <si>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</si>
  <si>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</si>
  <si>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</si>
  <si>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</si>
  <si>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</si>
  <si>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</si>
  <si>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</si>
  <si>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</si>
  <si>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</si>
  <si>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</si>
  <si>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</si>
  <si>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</si>
  <si>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</si>
  <si>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</si>
  <si>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</si>
  <si>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</si>
  <si>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</si>
  <si>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</si>
  <si>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</si>
  <si>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</si>
  <si>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</si>
  <si>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</si>
  <si>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</si>
  <si>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</si>
  <si>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</si>
  <si>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</si>
  <si>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</si>
  <si>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</si>
  <si>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</si>
  <si>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</si>
  <si>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</si>
  <si>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</si>
  <si>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</si>
  <si>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</si>
  <si>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</si>
  <si>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</si>
  <si>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</si>
  <si>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</si>
  <si>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</si>
  <si>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</si>
  <si>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</si>
  <si>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</si>
  <si>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</si>
  <si>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</si>
  <si>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</si>
  <si>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</si>
  <si>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</si>
  <si>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</si>
  <si>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</si>
  <si>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</si>
  <si>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</si>
  <si>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</si>
  <si>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</si>
  <si>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</si>
  <si>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</si>
  <si>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</si>
  <si>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</si>
  <si>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</si>
  <si>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</si>
  <si>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</si>
  <si>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</si>
  <si>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</si>
  <si>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</si>
  <si>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</si>
  <si>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</si>
  <si>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</si>
  <si>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</si>
  <si>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</si>
  <si>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</si>
  <si>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</si>
  <si>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</si>
  <si>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</si>
  <si>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</si>
  <si>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</si>
  <si>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</si>
  <si>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</si>
  <si>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</si>
  <si>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</si>
  <si>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</si>
  <si>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</si>
  <si>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</si>
  <si>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</si>
  <si>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</si>
  <si>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</si>
  <si>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</si>
  <si>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</si>
  <si>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</si>
  <si>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</si>
  <si>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</si>
  <si>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</si>
  <si>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</si>
  <si>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</si>
  <si>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</si>
  <si>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</si>
  <si>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</si>
  <si>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</si>
  <si>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</si>
  <si>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</si>
  <si>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</si>
  <si>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</si>
  <si>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</si>
  <si>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</si>
  <si>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</si>
  <si>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</si>
  <si>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</si>
  <si>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</si>
  <si>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</si>
  <si>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</si>
  <si>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</si>
  <si>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</si>
  <si>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</si>
  <si>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</si>
  <si>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</si>
  <si>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</si>
  <si>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</si>
  <si>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</si>
  <si>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</si>
  <si>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</si>
  <si>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</si>
  <si>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</si>
  <si>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</si>
  <si>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</si>
  <si>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</si>
  <si>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</si>
  <si>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</si>
  <si>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</si>
  <si>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</si>
  <si>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</si>
  <si>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</si>
  <si>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</si>
  <si>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</si>
  <si>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</si>
  <si>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</si>
  <si>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</si>
  <si>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</si>
  <si>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</si>
  <si>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</si>
  <si>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</si>
  <si>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</si>
  <si>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</si>
  <si>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</si>
  <si>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</si>
  <si>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</si>
  <si>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</si>
  <si>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</si>
  <si>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</si>
  <si>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</si>
  <si>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</si>
  <si>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</si>
  <si>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</si>
  <si>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</si>
  <si>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</si>
  <si>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</si>
  <si>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</si>
  <si>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</si>
  <si>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</si>
  <si>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</si>
  <si>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</si>
  <si>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</si>
  <si>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</si>
  <si>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</si>
  <si>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</si>
  <si>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</si>
  <si>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</si>
  <si>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</si>
  <si>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</si>
  <si>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</si>
  <si>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</si>
  <si>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</si>
  <si>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</si>
  <si>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</si>
  <si>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</si>
  <si>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</si>
  <si>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</si>
  <si>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</si>
  <si>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</si>
  <si>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</si>
  <si>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</si>
  <si>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</si>
  <si>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</si>
  <si>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</si>
  <si>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</si>
  <si>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</si>
  <si>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</si>
  <si>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</si>
  <si>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</si>
  <si>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</si>
  <si>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</si>
  <si>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</si>
  <si>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</si>
  <si>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</si>
  <si>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</si>
  <si>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</si>
  <si>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</si>
  <si>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</si>
  <si>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</si>
  <si>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</si>
  <si>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</si>
  <si>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</si>
  <si>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</si>
  <si>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</si>
  <si>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</si>
  <si>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</si>
  <si>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</si>
  <si>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</si>
  <si>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</si>
  <si>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</si>
  <si>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</si>
  <si>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</si>
  <si>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</si>
  <si>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</si>
  <si>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</si>
  <si>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</si>
  <si>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</si>
  <si>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</si>
  <si>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</si>
  <si>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</si>
  <si>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</si>
  <si>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</si>
  <si>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</si>
  <si>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</si>
  <si>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</si>
  <si>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</si>
  <si>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</si>
  <si>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</si>
  <si>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</si>
  <si>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</si>
  <si>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</si>
  <si>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</si>
  <si>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</si>
  <si>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</si>
  <si>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</si>
  <si>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</si>
  <si>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</si>
  <si>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</si>
  <si>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</si>
  <si>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</si>
  <si>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</si>
  <si>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</si>
  <si>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</si>
  <si>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</si>
  <si>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</si>
  <si>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</si>
  <si>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</si>
  <si>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</si>
  <si>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</si>
  <si>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</si>
  <si>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</si>
  <si>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</si>
  <si>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</si>
  <si>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</si>
  <si>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</si>
  <si>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</si>
  <si>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</si>
  <si>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</si>
  <si>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</si>
  <si>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</si>
  <si>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</si>
  <si>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</si>
  <si>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</si>
  <si>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</si>
  <si>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</si>
  <si>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</si>
  <si>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</si>
  <si>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</si>
  <si>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</si>
  <si>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</si>
  <si>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</si>
  <si>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</si>
  <si>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</si>
  <si>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</si>
  <si>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</si>
  <si>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</si>
  <si>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</si>
  <si>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</si>
  <si>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</si>
  <si>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</si>
  <si>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</si>
  <si>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</si>
  <si>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</si>
  <si>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</si>
  <si>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</si>
  <si>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</si>
  <si>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</si>
  <si>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</si>
  <si>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</si>
  <si>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</si>
  <si>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</si>
  <si>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</si>
  <si>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</si>
  <si>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</si>
  <si>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</si>
  <si>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</si>
  <si>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</si>
  <si>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</si>
  <si>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</si>
  <si>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</si>
  <si>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</si>
  <si>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</si>
  <si>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</si>
  <si>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</si>
  <si>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</si>
  <si>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</si>
  <si>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</si>
  <si>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</si>
  <si>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</si>
  <si>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</si>
  <si>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</si>
  <si>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</si>
  <si>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</si>
  <si>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</si>
  <si>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</si>
  <si>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</si>
  <si>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</si>
  <si>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</si>
  <si>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</si>
  <si>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</si>
  <si>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</si>
  <si>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</si>
  <si>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</si>
  <si>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</si>
  <si>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</si>
  <si>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</si>
  <si>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</si>
  <si>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</si>
  <si>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</si>
  <si>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</si>
  <si>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</si>
  <si>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</si>
  <si>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</si>
  <si>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</si>
  <si>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</si>
  <si>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</si>
  <si>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</si>
  <si>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</si>
  <si>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</si>
  <si>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</si>
  <si>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</si>
  <si>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</si>
  <si>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</si>
  <si>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</si>
  <si>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</si>
  <si>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</si>
  <si>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</si>
  <si>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</si>
  <si>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</si>
  <si>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</si>
  <si>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</si>
  <si>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</si>
  <si>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</si>
  <si>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</si>
  <si>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</si>
  <si>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</si>
  <si>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</si>
  <si>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</si>
  <si>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</si>
  <si>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</si>
  <si>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</si>
  <si>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</si>
  <si>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</si>
  <si>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</si>
  <si>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</si>
  <si>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</si>
  <si>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</si>
  <si>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</si>
  <si>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</si>
  <si>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</si>
  <si>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</si>
  <si>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</si>
  <si>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</si>
  <si>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</si>
  <si>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</si>
  <si>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</si>
  <si>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</si>
  <si>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</si>
  <si>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</si>
  <si>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</si>
  <si>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</si>
  <si>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</si>
  <si>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</si>
  <si>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</si>
  <si>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</si>
  <si>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</si>
  <si>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</si>
  <si>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</si>
  <si>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</si>
  <si>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</si>
  <si>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</si>
  <si>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</si>
  <si>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</si>
  <si>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</si>
  <si>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</si>
  <si>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</si>
  <si>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</si>
  <si>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</si>
  <si>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</si>
  <si>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</si>
  <si>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</si>
  <si>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</si>
  <si>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</si>
  <si>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</si>
  <si>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</si>
  <si>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</si>
  <si>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</si>
  <si>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</si>
  <si>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</si>
  <si>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</si>
  <si>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</si>
  <si>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</si>
  <si>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</si>
  <si>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</si>
  <si>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</si>
  <si>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</si>
  <si>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</si>
  <si>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</si>
  <si>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</si>
  <si>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</si>
  <si>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</si>
  <si>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</si>
  <si>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</si>
  <si>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</si>
  <si>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</si>
  <si>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</si>
  <si>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</si>
  <si>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</si>
  <si>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</si>
  <si>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</si>
  <si>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</si>
  <si>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</si>
  <si>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</si>
  <si>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</si>
  <si>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</si>
  <si>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</si>
  <si>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</si>
  <si>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</si>
  <si>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</si>
  <si>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</si>
  <si>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</si>
  <si>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</si>
  <si>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</si>
  <si>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</si>
  <si>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</si>
  <si>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</si>
  <si>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</si>
  <si>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</si>
  <si>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</si>
  <si>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</si>
  <si>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</si>
  <si>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</si>
  <si>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</si>
  <si>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</si>
  <si>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</si>
  <si>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</si>
  <si>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</si>
  <si>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</si>
  <si>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</si>
  <si>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</si>
  <si>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</si>
  <si>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</si>
  <si>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</si>
  <si>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</si>
  <si>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</si>
  <si>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</si>
  <si>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</si>
  <si>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</si>
  <si>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</si>
  <si>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</si>
  <si>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</si>
  <si>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</si>
  <si>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</si>
  <si>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</si>
  <si>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</si>
  <si>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</si>
  <si>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</si>
  <si>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</si>
  <si>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</si>
  <si>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</si>
  <si>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</si>
  <si>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</si>
  <si>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</si>
  <si>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</si>
  <si>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</si>
  <si>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</si>
  <si>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</si>
  <si>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</si>
  <si>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</si>
  <si>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</si>
  <si>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</si>
  <si>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</si>
  <si>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</si>
  <si>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</si>
  <si>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</si>
  <si>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</si>
  <si>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</si>
  <si>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</si>
  <si>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</si>
  <si>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</si>
  <si>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</si>
  <si>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</si>
  <si>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</si>
  <si>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</si>
  <si>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</si>
  <si>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</si>
  <si>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</si>
  <si>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</si>
  <si>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</si>
  <si>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</si>
  <si>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</si>
  <si>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</si>
  <si>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</si>
  <si>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</si>
  <si>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</si>
  <si>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</si>
  <si>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</si>
  <si>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</si>
  <si>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</si>
  <si>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</si>
  <si>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</si>
  <si>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</si>
  <si>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</si>
  <si>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</si>
  <si>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</si>
  <si>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</si>
  <si>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</si>
  <si>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</si>
  <si>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</si>
  <si>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</si>
  <si>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</si>
  <si>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</si>
  <si>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</si>
  <si>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</si>
  <si>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</si>
  <si>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</si>
  <si>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</si>
  <si>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</si>
  <si>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</si>
  <si>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</si>
  <si>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</si>
  <si>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</si>
  <si>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</si>
  <si>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</si>
  <si>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</si>
  <si>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</si>
  <si>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</si>
  <si>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</si>
  <si>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</si>
  <si>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</si>
  <si>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</si>
  <si>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</si>
  <si>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</si>
  <si>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</si>
  <si>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</si>
  <si>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</si>
  <si>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</si>
  <si>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</si>
  <si>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</si>
  <si>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</si>
  <si>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</si>
  <si>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</si>
  <si>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</si>
  <si>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</si>
  <si>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</si>
  <si>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</si>
  <si>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</si>
  <si>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</si>
  <si>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</si>
  <si>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</si>
  <si>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</si>
  <si>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</si>
  <si>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</si>
  <si>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</si>
  <si>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</si>
  <si>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</si>
  <si>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</si>
  <si>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</si>
  <si>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</si>
  <si>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</si>
  <si>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</si>
  <si>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</si>
  <si>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</si>
  <si>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</si>
  <si>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</si>
  <si>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</si>
  <si>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</si>
  <si>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</si>
  <si>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</si>
  <si>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</si>
  <si>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</si>
  <si>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</si>
  <si>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</si>
  <si>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</si>
  <si>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</si>
  <si>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</si>
  <si>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</si>
  <si>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</si>
  <si>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</si>
  <si>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</si>
  <si>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</si>
  <si>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</si>
  <si>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</si>
  <si>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</si>
  <si>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</si>
  <si>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</si>
  <si>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</si>
  <si>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</si>
  <si>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</si>
  <si>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</si>
  <si>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</si>
  <si>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</si>
  <si>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</si>
  <si>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</si>
  <si>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</si>
  <si>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</si>
  <si>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</si>
  <si>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</si>
  <si>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</si>
  <si>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</si>
  <si>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</si>
  <si>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</si>
  <si>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</si>
  <si>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</si>
  <si>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</si>
  <si>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</si>
  <si>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</si>
  <si>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</si>
  <si>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</si>
  <si>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</si>
  <si>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</si>
  <si>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</si>
  <si>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</si>
  <si>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</si>
  <si>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</si>
  <si>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</si>
  <si>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</si>
  <si>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</si>
  <si>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</si>
  <si>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</si>
  <si>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</si>
  <si>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</si>
  <si>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</si>
  <si>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</si>
  <si>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</si>
  <si>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</si>
  <si>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</si>
  <si>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</si>
  <si>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</si>
  <si>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</si>
  <si>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</si>
  <si>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</si>
  <si>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</si>
  <si>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</si>
  <si>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</si>
  <si>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</si>
  <si>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</si>
  <si>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</si>
  <si>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</si>
  <si>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</si>
  <si>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</si>
  <si>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</si>
  <si>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</si>
  <si>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</si>
  <si>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</si>
  <si>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</si>
  <si>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</si>
  <si>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</si>
  <si>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</si>
  <si>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</si>
  <si>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</si>
  <si>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</si>
  <si>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</si>
  <si>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</si>
  <si>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</si>
  <si>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</si>
  <si>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</si>
  <si>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</si>
  <si>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</si>
  <si>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</si>
  <si>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</si>
  <si>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</si>
  <si>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</si>
  <si>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</si>
  <si>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</si>
  <si>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</si>
  <si>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</si>
  <si>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</si>
  <si>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</si>
  <si>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</si>
  <si>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</si>
  <si>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</si>
  <si>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</si>
  <si>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</si>
  <si>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</si>
  <si>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</si>
  <si>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</si>
  <si>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</si>
  <si>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</si>
  <si>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</si>
  <si>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</si>
  <si>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</si>
  <si>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</si>
  <si>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</si>
  <si>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</si>
  <si>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</si>
  <si>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</si>
  <si>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</si>
  <si>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</si>
  <si>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</si>
  <si>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</si>
  <si>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</si>
  <si>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</si>
  <si>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</si>
  <si>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</si>
  <si>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</si>
  <si>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</si>
  <si>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</si>
  <si>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</si>
  <si>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</si>
  <si>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</si>
  <si>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</si>
  <si>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</si>
  <si>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</si>
  <si>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</si>
  <si>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</si>
  <si>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</si>
  <si>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</si>
  <si>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</si>
  <si>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</si>
  <si>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</si>
  <si>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</si>
  <si>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</si>
  <si>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</si>
  <si>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</si>
  <si>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</si>
  <si>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</si>
  <si>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</si>
  <si>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</si>
  <si>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</si>
  <si>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</si>
  <si>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</si>
  <si>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</si>
  <si>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</si>
  <si>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</si>
  <si>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</si>
  <si>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</si>
  <si>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</si>
  <si>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</si>
  <si>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</si>
  <si>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</si>
  <si>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</si>
  <si>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</si>
  <si>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</si>
  <si>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</si>
  <si>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</si>
  <si>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</si>
  <si>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</si>
  <si>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</si>
  <si>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</si>
  <si>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</si>
  <si>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</si>
  <si>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</si>
  <si>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</si>
  <si>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</si>
  <si>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</si>
  <si>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</si>
  <si>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</si>
  <si>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</si>
  <si>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</si>
  <si>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</si>
  <si>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</si>
  <si>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</si>
  <si>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</si>
  <si>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</si>
  <si>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</si>
  <si>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</si>
  <si>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</si>
  <si>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</si>
  <si>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</si>
  <si>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</si>
  <si>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</si>
  <si>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</si>
  <si>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</si>
  <si>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</si>
  <si>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</si>
  <si>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</si>
  <si>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</si>
  <si>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</si>
  <si>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</si>
  <si>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</si>
  <si>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</si>
  <si>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</si>
  <si>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</si>
  <si>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</si>
  <si>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</si>
  <si>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</si>
  <si>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</si>
  <si>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</si>
  <si>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</si>
  <si>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</si>
  <si>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</si>
  <si>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</si>
  <si>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</si>
  <si>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</si>
  <si>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</si>
  <si>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</si>
  <si>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</si>
  <si>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</si>
  <si>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</si>
  <si>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</si>
  <si>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</si>
  <si>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</si>
  <si>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</si>
  <si>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</si>
  <si>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</si>
  <si>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</si>
  <si>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</si>
  <si>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</si>
  <si>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</si>
  <si>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</si>
  <si>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</si>
  <si>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</si>
  <si>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</si>
  <si>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</si>
  <si>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</si>
  <si>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</si>
  <si>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</si>
  <si>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</si>
  <si>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</si>
  <si>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</si>
  <si>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</si>
  <si>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</si>
  <si>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</si>
  <si>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</si>
  <si>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</si>
  <si>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</si>
  <si>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</si>
  <si>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</si>
  <si>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</si>
  <si>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</si>
  <si>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</si>
  <si>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</si>
  <si>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</si>
  <si>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</si>
  <si>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</si>
  <si>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</si>
  <si>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</si>
  <si>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</si>
  <si>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</si>
  <si>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</si>
  <si>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</si>
  <si>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</si>
  <si>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</si>
  <si>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</si>
  <si>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</si>
  <si>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</si>
  <si>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</si>
  <si>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</si>
  <si>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</si>
  <si>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</si>
  <si>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</si>
  <si>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</si>
  <si>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</si>
  <si>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</si>
  <si>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</si>
  <si>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</si>
  <si>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</si>
  <si>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</si>
  <si>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</si>
  <si>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</si>
  <si>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</si>
  <si>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</si>
  <si>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</si>
  <si>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</si>
  <si>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</si>
  <si>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</si>
  <si>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</si>
  <si>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</si>
  <si>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</si>
  <si>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</si>
  <si>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</si>
  <si>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</si>
  <si>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</si>
  <si>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</si>
  <si>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</si>
  <si>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</si>
  <si>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</si>
  <si>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</si>
  <si>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</si>
  <si>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</si>
  <si>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</si>
  <si>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</si>
  <si>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</si>
  <si>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</si>
  <si>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</si>
  <si>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</si>
  <si>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</si>
  <si>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</si>
  <si>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</si>
  <si>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</si>
  <si>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</si>
  <si>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</si>
  <si>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</si>
  <si>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</si>
  <si>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</si>
  <si>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</si>
  <si>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</si>
  <si>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</si>
  <si>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</si>
  <si>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</si>
  <si>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</si>
  <si>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</si>
  <si>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</si>
  <si>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</si>
  <si>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</si>
  <si>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</si>
  <si>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</si>
  <si>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</si>
  <si>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</si>
  <si>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</si>
  <si>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</si>
  <si>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</si>
  <si>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</si>
  <si>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</si>
  <si>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</si>
  <si>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</si>
  <si>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</si>
  <si>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</si>
  <si>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</si>
  <si>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</si>
  <si>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</si>
  <si>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</si>
  <si>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</si>
  <si>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</si>
  <si>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</si>
  <si>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</si>
  <si>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</si>
  <si>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</si>
  <si>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</si>
  <si>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</si>
  <si>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</si>
  <si>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</si>
  <si>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</si>
  <si>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</si>
  <si>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</si>
  <si>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</si>
  <si>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</si>
  <si>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</si>
  <si>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</si>
  <si>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</si>
  <si>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</si>
  <si>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</si>
  <si>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</si>
  <si>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</si>
  <si>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</si>
  <si>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</si>
  <si>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</si>
  <si>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</si>
  <si>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</si>
  <si>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</si>
  <si>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</si>
  <si>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</si>
  <si>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</si>
  <si>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</si>
  <si>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</si>
  <si>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</si>
  <si>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</si>
  <si>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</si>
  <si>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</si>
  <si>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</si>
  <si>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</si>
  <si>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</si>
  <si>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</si>
  <si>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</si>
  <si>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</si>
  <si>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</si>
  <si>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</si>
  <si>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</si>
  <si>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</si>
  <si>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</si>
  <si>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</si>
  <si>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</si>
  <si>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</si>
  <si>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</si>
  <si>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</si>
  <si>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</si>
  <si>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</si>
  <si>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</si>
  <si>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</si>
  <si>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</si>
  <si>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</si>
  <si>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</si>
  <si>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</si>
  <si>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</si>
  <si>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</si>
  <si>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</si>
  <si>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</si>
  <si>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</si>
  <si>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</si>
  <si>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</si>
  <si>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</si>
  <si>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</si>
  <si>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</si>
  <si>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</si>
  <si>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</si>
  <si>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</si>
  <si>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</si>
  <si>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</si>
  <si>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</si>
  <si>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</si>
  <si>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</si>
  <si>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</si>
  <si>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</si>
  <si>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</si>
  <si>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</si>
  <si>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</si>
  <si>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</si>
  <si>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</si>
  <si>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</si>
  <si>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</si>
  <si>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</si>
  <si>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</si>
  <si>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</si>
  <si>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</si>
  <si>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</si>
  <si>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</si>
  <si>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</si>
  <si>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</si>
  <si>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</si>
  <si>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</si>
  <si>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</si>
  <si>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</si>
  <si>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</si>
  <si>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</si>
  <si>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</si>
  <si>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</si>
  <si>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</si>
  <si>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</si>
  <si>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</si>
  <si>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</si>
  <si>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</si>
  <si>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</si>
  <si>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</si>
  <si>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</si>
  <si>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</si>
  <si>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</si>
  <si>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</si>
  <si>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</si>
  <si>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</si>
  <si>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</si>
  <si>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</si>
  <si>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</si>
  <si>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</si>
  <si>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</si>
  <si>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</si>
  <si>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</si>
  <si>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</si>
  <si>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</si>
  <si>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</si>
  <si>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</si>
  <si>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</si>
  <si>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</si>
  <si>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</si>
  <si>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</si>
  <si>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</si>
  <si>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</si>
  <si>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</si>
  <si>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</si>
  <si>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</si>
  <si>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</si>
  <si>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</si>
  <si>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</si>
  <si>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</si>
  <si>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</si>
  <si>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</si>
  <si>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</si>
  <si>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</si>
  <si>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</si>
  <si>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</si>
  <si>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</si>
  <si>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</si>
  <si>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</si>
  <si>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</si>
  <si>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</si>
  <si>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</si>
  <si>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</si>
  <si>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</si>
  <si>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</si>
  <si>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</si>
  <si>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</si>
  <si>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</si>
  <si>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</si>
  <si>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</si>
  <si>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</si>
  <si>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</si>
  <si>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</si>
  <si>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</si>
  <si>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</si>
  <si>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</si>
  <si>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</si>
  <si>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</si>
  <si>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</si>
  <si>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</si>
  <si>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</si>
  <si>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</si>
  <si>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</si>
  <si>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</si>
  <si>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</si>
  <si>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</si>
  <si>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</si>
  <si>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</si>
  <si>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</si>
  <si>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</si>
  <si>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</si>
  <si>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</si>
  <si>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</si>
  <si>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</si>
  <si>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</si>
  <si>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</si>
  <si>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</si>
  <si>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</si>
  <si>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</si>
  <si>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</si>
  <si>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</si>
  <si>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</si>
  <si>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</si>
  <si>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</si>
  <si>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</si>
  <si>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</si>
  <si>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</si>
  <si>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</si>
  <si>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</si>
  <si>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</si>
  <si>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</si>
  <si>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</si>
  <si>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</si>
  <si>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</si>
  <si>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</si>
  <si>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</si>
  <si>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</si>
  <si>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</si>
  <si>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</si>
  <si>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</si>
  <si>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</si>
  <si>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</si>
  <si>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</si>
  <si>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</si>
  <si>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</si>
  <si>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</si>
  <si>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</si>
  <si>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</si>
  <si>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</si>
  <si>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</si>
  <si>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</si>
  <si>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</si>
  <si>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</si>
  <si>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</si>
  <si>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</si>
  <si>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</si>
  <si>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</si>
  <si>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</si>
  <si>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</si>
  <si>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</si>
  <si>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</si>
  <si>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</si>
  <si>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</si>
  <si>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</si>
  <si>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</si>
  <si>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</si>
  <si>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</si>
  <si>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</si>
  <si>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</si>
  <si>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</si>
  <si>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</si>
  <si>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</si>
  <si>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</si>
  <si>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</si>
  <si>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</si>
  <si>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</si>
  <si>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</si>
  <si>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</si>
  <si>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</si>
  <si>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</si>
  <si>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</si>
  <si>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</si>
  <si>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</si>
  <si>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</si>
  <si>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</si>
  <si>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</si>
  <si>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</si>
  <si>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</si>
  <si>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</si>
  <si>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</si>
  <si>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</si>
  <si>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</si>
  <si>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</si>
  <si>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</si>
  <si>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</si>
  <si>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</si>
  <si>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</si>
  <si>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</si>
  <si>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</si>
  <si>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</si>
  <si>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</si>
  <si>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</si>
  <si>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</si>
  <si>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</si>
  <si>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</si>
  <si>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</si>
  <si>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</si>
  <si>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</si>
  <si>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</si>
  <si>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</si>
  <si>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</si>
  <si>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</si>
  <si>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</si>
  <si>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</si>
  <si>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</si>
  <si>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</si>
  <si>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</si>
  <si>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</si>
  <si>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</si>
  <si>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</si>
  <si>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</si>
  <si>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</si>
  <si>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</si>
  <si>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</si>
  <si>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</si>
  <si>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</si>
  <si>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</si>
  <si>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</si>
  <si>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</si>
  <si>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</si>
  <si>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</si>
  <si>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</si>
  <si>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</si>
  <si>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</si>
  <si>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</si>
  <si>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</si>
  <si>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</si>
  <si>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</si>
  <si>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</si>
  <si>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</si>
  <si>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</si>
  <si>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</si>
  <si>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</si>
  <si>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</si>
  <si>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</si>
  <si>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</si>
  <si>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</si>
  <si>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</si>
  <si>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</si>
  <si>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</si>
  <si>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</si>
  <si>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</si>
  <si>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</si>
  <si>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</si>
  <si>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</si>
  <si>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</si>
  <si>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</si>
  <si>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</si>
  <si>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</si>
  <si>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</si>
  <si>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</si>
  <si>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</si>
  <si>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</si>
  <si>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</si>
  <si>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</si>
  <si>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</si>
  <si>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</si>
  <si>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</si>
  <si>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</si>
  <si>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</si>
  <si>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</si>
  <si>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</si>
  <si>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</si>
  <si>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</si>
  <si>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</si>
  <si>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</si>
  <si>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</si>
  <si>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</si>
  <si>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</si>
  <si>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</si>
  <si>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</si>
  <si>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</si>
  <si>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</si>
  <si>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</si>
  <si>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</si>
  <si>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</si>
  <si>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</si>
  <si>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</si>
  <si>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</si>
  <si>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</si>
  <si>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</si>
  <si>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</si>
  <si>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</si>
  <si>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</si>
  <si>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</si>
  <si>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</si>
  <si>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</si>
  <si>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</si>
  <si>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</si>
  <si>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</si>
  <si>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</si>
  <si>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</si>
  <si>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</si>
  <si>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</si>
  <si>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</si>
  <si>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</si>
  <si>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</si>
  <si>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</si>
  <si>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</si>
  <si>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</si>
  <si>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</si>
  <si>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</si>
  <si>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</si>
  <si>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</si>
  <si>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</si>
  <si>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</si>
  <si>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</si>
  <si>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</si>
  <si>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</si>
  <si>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</si>
  <si>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</si>
  <si>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</si>
  <si>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</si>
  <si>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</si>
  <si>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</si>
  <si>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</si>
  <si>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</si>
  <si>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</si>
  <si>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</si>
  <si>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</si>
  <si>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</si>
  <si>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</si>
  <si>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</si>
  <si>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</si>
  <si>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</si>
  <si>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</si>
  <si>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</si>
  <si>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</si>
  <si>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</si>
  <si>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</si>
  <si>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</si>
  <si>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</si>
  <si>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</si>
  <si>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</si>
  <si>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</si>
  <si>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</si>
  <si>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</si>
  <si>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</si>
  <si>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</si>
  <si>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</si>
  <si>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</si>
  <si>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</si>
  <si>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</si>
  <si>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</si>
  <si>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</si>
  <si>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</si>
  <si>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</si>
  <si>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</si>
  <si>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</si>
  <si>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</si>
  <si>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</si>
  <si>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</si>
  <si>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</si>
  <si>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</si>
  <si>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</si>
  <si>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</si>
  <si>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</si>
  <si>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</si>
  <si>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</si>
  <si>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</si>
  <si>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</si>
  <si>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</si>
  <si>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</si>
  <si>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</si>
  <si>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</si>
  <si>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</si>
  <si>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</si>
  <si>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</si>
  <si>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</si>
  <si>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</si>
  <si>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</si>
  <si>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</si>
  <si>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</si>
  <si>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</si>
  <si>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</si>
  <si>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</si>
  <si>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</si>
  <si>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</si>
  <si>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</si>
  <si>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</si>
  <si>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</si>
  <si>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</si>
  <si>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</si>
  <si>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</si>
  <si>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</si>
  <si>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</si>
  <si>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</si>
  <si>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</si>
  <si>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</si>
  <si>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</si>
  <si>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</si>
  <si>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</si>
  <si>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</si>
  <si>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</si>
  <si>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</si>
  <si>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</si>
  <si>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</si>
  <si>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</si>
  <si>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</si>
  <si>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</si>
  <si>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</si>
  <si>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</si>
  <si>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</si>
  <si>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</si>
  <si>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</si>
  <si>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</si>
  <si>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</si>
  <si>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</si>
  <si>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</si>
  <si>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</si>
  <si>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</si>
  <si>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</si>
  <si>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</si>
  <si>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</si>
  <si>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</si>
  <si>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</si>
  <si>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</si>
  <si>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</si>
  <si>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</si>
  <si>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</si>
  <si>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</si>
  <si>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</si>
  <si>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</si>
  <si>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</si>
  <si>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</si>
  <si>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</si>
  <si>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</si>
  <si>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</si>
  <si>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</si>
  <si>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</si>
  <si>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</si>
  <si>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</si>
  <si>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</si>
  <si>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</si>
  <si>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</si>
  <si>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</si>
  <si>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</si>
  <si>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</si>
  <si>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</si>
  <si>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</si>
  <si>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</si>
  <si>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</si>
  <si>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</si>
  <si>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</si>
  <si>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</si>
  <si>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</si>
  <si>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</si>
  <si>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</si>
  <si>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</si>
  <si>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</si>
  <si>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</si>
  <si>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</si>
  <si>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</si>
  <si>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</si>
  <si>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</si>
  <si>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</si>
  <si>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</si>
  <si>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</si>
  <si>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</si>
  <si>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</si>
  <si>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</si>
  <si>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</si>
  <si>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</si>
  <si>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</si>
  <si>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</si>
  <si>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</si>
  <si>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</si>
  <si>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</si>
  <si>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</si>
  <si>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</si>
  <si>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</si>
  <si>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</si>
  <si>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</si>
  <si>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</si>
  <si>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</si>
  <si>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</si>
  <si>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</si>
  <si>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</si>
  <si>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</si>
  <si>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</si>
  <si>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</si>
  <si>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</si>
  <si>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</si>
  <si>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</si>
  <si>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</si>
  <si>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</si>
  <si>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</si>
  <si>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</si>
  <si>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</si>
  <si>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</si>
  <si>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</si>
  <si>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</si>
  <si>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</si>
  <si>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</si>
  <si>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</si>
  <si>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</si>
  <si>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</si>
  <si>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</si>
  <si>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</si>
  <si>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</si>
  <si>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</si>
  <si>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</si>
  <si>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</si>
  <si>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</si>
  <si>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</si>
  <si>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</si>
  <si>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</si>
  <si>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</si>
  <si>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</si>
  <si>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</si>
  <si>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</si>
  <si>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</si>
  <si>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</si>
  <si>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</si>
  <si>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</si>
  <si>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</si>
  <si>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</si>
  <si>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</si>
  <si>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</si>
  <si>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</si>
  <si>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</si>
  <si>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</si>
  <si>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</si>
  <si>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</si>
  <si>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</si>
  <si>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</si>
  <si>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</si>
  <si>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</si>
  <si>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</si>
  <si>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</si>
  <si>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</si>
  <si>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</si>
  <si>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</si>
  <si>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</si>
  <si>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</si>
  <si>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</si>
  <si>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</si>
  <si>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</si>
  <si>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</si>
  <si>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</si>
  <si>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</si>
  <si>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</si>
  <si>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</si>
  <si>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</si>
  <si>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</si>
  <si>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</si>
  <si>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</si>
  <si>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</si>
  <si>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</si>
  <si>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</si>
  <si>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</si>
  <si>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</si>
  <si>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</si>
  <si>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</si>
  <si>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</si>
  <si>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</si>
  <si>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</si>
  <si>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</si>
  <si>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</si>
  <si>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</si>
  <si>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</si>
  <si>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</si>
  <si>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</si>
  <si>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</si>
  <si>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</si>
  <si>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</si>
  <si>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</si>
  <si>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</si>
  <si>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</si>
  <si>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</si>
  <si>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</si>
  <si>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</si>
  <si>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</si>
  <si>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</si>
  <si>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</si>
  <si>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</si>
  <si>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</si>
  <si>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</si>
  <si>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</si>
  <si>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</si>
  <si>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</si>
  <si>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</si>
  <si>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</si>
  <si>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</si>
  <si>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</si>
  <si>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</si>
  <si>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</si>
  <si>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</si>
  <si>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</si>
  <si>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</si>
  <si>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</si>
  <si>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</si>
  <si>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</si>
  <si>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</si>
  <si>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</si>
  <si>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</si>
  <si>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</si>
  <si>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</si>
  <si>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</si>
  <si>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</si>
  <si>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</si>
  <si>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</si>
  <si>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</si>
  <si>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</si>
  <si>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</si>
  <si>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</si>
  <si>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</si>
  <si>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</si>
  <si>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</si>
  <si>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</si>
  <si>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</si>
  <si>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</si>
  <si>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</si>
  <si>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</si>
  <si>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</si>
  <si>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</si>
  <si>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</si>
  <si>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</si>
  <si>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</si>
  <si>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</si>
  <si>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</si>
  <si>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</si>
  <si>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</si>
  <si>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</si>
  <si>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</si>
  <si>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</si>
  <si>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</si>
  <si>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</si>
  <si>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</si>
  <si>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</si>
  <si>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</si>
  <si>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</si>
  <si>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</si>
  <si>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</si>
  <si>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</si>
  <si>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</si>
  <si>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</si>
  <si>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</si>
  <si>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</si>
  <si>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</si>
  <si>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</si>
  <si>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</si>
  <si>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</si>
  <si>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</si>
  <si>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</si>
  <si>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</si>
  <si>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</si>
  <si>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</si>
  <si>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</si>
  <si>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</si>
  <si>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</si>
  <si>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</si>
  <si>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</si>
  <si>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</si>
  <si>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</si>
  <si>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</si>
  <si>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</si>
  <si>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</si>
  <si>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</si>
  <si>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</si>
  <si>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</si>
  <si>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</si>
  <si>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</si>
  <si>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</si>
  <si>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</si>
  <si>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</si>
  <si>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</si>
  <si>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</si>
  <si>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</si>
  <si>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</si>
  <si>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</si>
  <si>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</si>
  <si>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</si>
  <si>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</si>
  <si>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</si>
  <si>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</si>
  <si>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</si>
  <si>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</si>
  <si>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</si>
  <si>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</si>
  <si>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</si>
  <si>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</si>
  <si>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</si>
  <si>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</si>
  <si>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</si>
  <si>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</si>
  <si>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</si>
  <si>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</si>
  <si>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</si>
  <si>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</si>
  <si>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</si>
  <si>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</si>
  <si>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</si>
  <si>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</si>
  <si>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</si>
  <si>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</si>
  <si>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</si>
  <si>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</si>
  <si>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</si>
  <si>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</si>
  <si>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</si>
  <si>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</si>
  <si>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</si>
  <si>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</si>
  <si>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</si>
  <si>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</si>
  <si>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</si>
  <si>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</si>
  <si>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</si>
  <si>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</si>
  <si>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</si>
  <si>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</si>
  <si>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</si>
  <si>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</si>
  <si>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</si>
  <si>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</si>
  <si>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</si>
  <si>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</si>
  <si>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</si>
  <si>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</si>
  <si>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</si>
  <si>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</si>
  <si>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</si>
  <si>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</si>
  <si>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</si>
  <si>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</si>
  <si>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</si>
  <si>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</si>
  <si>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</si>
  <si>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</si>
  <si>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</si>
  <si>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</si>
  <si>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</si>
  <si>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</si>
  <si>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</si>
  <si>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</si>
  <si>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</si>
  <si>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</si>
  <si>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</si>
  <si>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</si>
  <si>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</si>
  <si>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</si>
  <si>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</si>
  <si>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</si>
  <si>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</si>
  <si>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</si>
  <si>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</si>
  <si>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</si>
  <si>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</si>
  <si>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</si>
  <si>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</si>
  <si>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</si>
  <si>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</si>
  <si>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</si>
  <si>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</si>
  <si>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</si>
  <si>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</si>
  <si>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</si>
  <si>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</si>
  <si>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</si>
  <si>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</si>
  <si>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</si>
  <si>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</si>
  <si>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</si>
  <si>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</si>
  <si>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</si>
  <si>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</si>
  <si>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</si>
  <si>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</si>
  <si>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</si>
  <si>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</si>
  <si>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</si>
  <si>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</si>
  <si>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</si>
  <si>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</si>
  <si>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</si>
  <si>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</si>
  <si>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</si>
  <si>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</si>
  <si>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</si>
  <si>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</si>
  <si>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</si>
  <si>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</si>
  <si>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</si>
  <si>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</si>
  <si>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</si>
  <si>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</si>
  <si>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</si>
  <si>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</si>
  <si>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</si>
  <si>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</si>
  <si>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</si>
  <si>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</si>
  <si>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</si>
  <si>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</si>
  <si>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</si>
  <si>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</si>
  <si>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</si>
  <si>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</si>
  <si>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</si>
  <si>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</si>
  <si>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</si>
  <si>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</si>
  <si>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</si>
  <si>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</si>
  <si>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</si>
  <si>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</si>
  <si>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</si>
  <si>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</si>
  <si>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</si>
  <si>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</si>
  <si>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</si>
  <si>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</si>
  <si>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</si>
  <si>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</si>
  <si>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</si>
  <si>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</si>
  <si>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</si>
  <si>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</si>
  <si>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</si>
  <si>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</si>
  <si>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</si>
  <si>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</si>
  <si>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</si>
  <si>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</si>
  <si>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</si>
  <si>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</si>
  <si>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</si>
  <si>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</si>
  <si>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</si>
  <si>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</si>
  <si>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</si>
  <si>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</si>
  <si>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</si>
  <si>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</si>
  <si>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</si>
  <si>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</si>
  <si>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</si>
  <si>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</si>
  <si>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</si>
  <si>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</si>
  <si>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</si>
  <si>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</si>
  <si>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</si>
  <si>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</si>
  <si>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</si>
  <si>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</si>
  <si>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</si>
  <si>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</si>
  <si>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</si>
  <si>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</si>
  <si>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</si>
  <si>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</si>
  <si>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</si>
  <si>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</si>
  <si>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</si>
  <si>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</si>
  <si>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</si>
  <si>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</si>
  <si>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</si>
  <si>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</si>
  <si>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</si>
  <si>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</si>
  <si>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</si>
  <si>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</si>
  <si>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</si>
  <si>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</si>
  <si>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</si>
  <si>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</si>
  <si>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</si>
  <si>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</si>
  <si>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</si>
  <si>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</si>
  <si>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</si>
  <si>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</si>
  <si>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</si>
  <si>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</si>
  <si>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</si>
  <si>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</si>
  <si>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</si>
  <si>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</si>
  <si>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</si>
  <si>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</si>
  <si>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</si>
  <si>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</si>
  <si>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</si>
  <si>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</si>
  <si>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</si>
  <si>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</si>
  <si>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</si>
  <si>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</si>
  <si>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</si>
  <si>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</si>
  <si>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</si>
  <si>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</si>
  <si>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</si>
  <si>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</si>
  <si>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</si>
  <si>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</si>
  <si>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</si>
  <si>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</si>
  <si>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</si>
  <si>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</si>
  <si>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</si>
  <si>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</si>
  <si>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</si>
  <si>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</si>
  <si>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</si>
  <si>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</si>
  <si>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</si>
  <si>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</si>
  <si>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</si>
  <si>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</si>
  <si>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</si>
  <si>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</si>
  <si>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</si>
  <si>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</si>
  <si>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</si>
  <si>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</si>
  <si>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</si>
  <si>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</si>
  <si>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</si>
  <si>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</si>
  <si>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</si>
  <si>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</si>
  <si>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</si>
  <si>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</si>
  <si>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</si>
  <si>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</si>
  <si>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</si>
  <si>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</si>
  <si>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</si>
  <si>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</si>
  <si>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</si>
  <si>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</si>
  <si>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</si>
  <si>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</si>
  <si>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</si>
  <si>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</si>
  <si>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</si>
  <si>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</si>
  <si>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</si>
  <si>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</si>
  <si>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</si>
  <si>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</si>
  <si>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</si>
  <si>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</si>
  <si>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</si>
  <si>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</si>
  <si>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</si>
  <si>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</si>
  <si>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</si>
  <si>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</si>
  <si>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</si>
  <si>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</si>
  <si>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</si>
  <si>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</si>
  <si>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</si>
  <si>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</si>
  <si>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</si>
  <si>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</si>
  <si>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</si>
  <si>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</si>
  <si>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</si>
  <si>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</si>
  <si>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</si>
  <si>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</si>
  <si>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</si>
  <si>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</si>
  <si>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</si>
  <si>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</si>
  <si>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</si>
  <si>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</si>
  <si>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</si>
  <si>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</si>
  <si>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</si>
  <si>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</si>
  <si>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</si>
  <si>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</si>
  <si>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</si>
  <si>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</si>
  <si>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</si>
  <si>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</si>
  <si>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</si>
  <si>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</si>
  <si>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</si>
  <si>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</si>
  <si>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</si>
  <si>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</si>
  <si>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</si>
  <si>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</si>
  <si>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</si>
  <si>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</si>
  <si>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</si>
  <si>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</si>
  <si>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</si>
  <si>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</si>
  <si>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</si>
  <si>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</si>
  <si>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</si>
  <si>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</si>
  <si>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</si>
  <si>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</si>
  <si>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</si>
  <si>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</si>
  <si>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</si>
  <si>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</si>
  <si>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</si>
  <si>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</si>
  <si>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</si>
  <si>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</si>
  <si>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</si>
  <si>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</si>
  <si>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</si>
  <si>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</si>
  <si>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</si>
  <si>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</si>
  <si>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</si>
  <si>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</si>
  <si>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</si>
  <si>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</si>
  <si>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</si>
  <si>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</si>
  <si>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</si>
  <si>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</si>
  <si>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</si>
  <si>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</si>
  <si>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</si>
  <si>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</si>
  <si>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</si>
  <si>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</si>
  <si>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</si>
  <si>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</si>
  <si>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</si>
  <si>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</si>
  <si>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</si>
  <si>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</si>
  <si>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</si>
  <si>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</si>
  <si>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</si>
  <si>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</si>
  <si>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</si>
  <si>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</si>
  <si>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</si>
  <si>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</si>
  <si>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</si>
  <si>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</si>
  <si>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</si>
  <si>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</si>
  <si>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</si>
  <si>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</si>
  <si>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</si>
  <si>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</si>
  <si>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</si>
  <si>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</si>
  <si>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</si>
  <si>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</si>
  <si>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</si>
  <si>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</si>
  <si>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</si>
  <si>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</si>
  <si>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</si>
  <si>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</si>
  <si>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</si>
  <si>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</si>
  <si>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</si>
  <si>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</si>
  <si>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</si>
  <si>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</si>
  <si>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</si>
  <si>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</si>
  <si>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</si>
  <si>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</si>
  <si>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</si>
  <si>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</si>
  <si>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</si>
  <si>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</si>
  <si>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</si>
  <si>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</si>
  <si>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</si>
  <si>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</si>
  <si>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</si>
  <si>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</si>
  <si>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</si>
  <si>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</si>
  <si>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</si>
  <si>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</si>
  <si>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</si>
  <si>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</si>
  <si>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</si>
  <si>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</si>
  <si>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</si>
  <si>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</si>
  <si>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</si>
  <si>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</si>
  <si>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</si>
  <si>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</si>
  <si>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</si>
  <si>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</si>
  <si>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</si>
  <si>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</si>
  <si>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</si>
  <si>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</si>
  <si>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</si>
  <si>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</si>
  <si>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</si>
  <si>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</si>
  <si>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</si>
  <si>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</si>
  <si>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</si>
  <si>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</si>
  <si>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</si>
  <si>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</si>
  <si>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</si>
  <si>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</si>
  <si>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</si>
  <si>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</si>
  <si>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</si>
  <si>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</si>
  <si>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</si>
  <si>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</si>
  <si>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</si>
  <si>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</si>
  <si>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</si>
  <si>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</si>
  <si>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</si>
  <si>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</si>
  <si>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</si>
  <si>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</si>
  <si>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</si>
  <si>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</si>
  <si>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</si>
  <si>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</si>
  <si>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</si>
  <si>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</si>
  <si>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</si>
  <si>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</si>
  <si>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</si>
  <si>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</si>
  <si>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</si>
  <si>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</si>
  <si>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</si>
  <si>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</si>
  <si>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</si>
  <si>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</si>
  <si>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</si>
  <si>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</si>
  <si>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</si>
  <si>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</si>
  <si>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</si>
  <si>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</si>
  <si>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</si>
  <si>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</si>
  <si>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</si>
  <si>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</si>
  <si>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</si>
  <si>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</si>
  <si>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</si>
  <si>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</si>
  <si>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</si>
  <si>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</si>
  <si>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</si>
  <si>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</si>
  <si>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</si>
  <si>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</si>
  <si>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</si>
  <si>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</si>
  <si>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</si>
  <si>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</si>
  <si>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</si>
  <si>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</si>
  <si>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</si>
  <si>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</si>
  <si>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</si>
  <si>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</si>
  <si>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</si>
  <si>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</si>
  <si>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</si>
  <si>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</si>
  <si>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</si>
  <si>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</si>
  <si>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</si>
  <si>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</si>
  <si>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</si>
  <si>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</si>
  <si>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</si>
  <si>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</si>
  <si>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</si>
  <si>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</si>
  <si>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</si>
  <si>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</si>
  <si>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</si>
  <si>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</si>
  <si>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</si>
  <si>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</si>
  <si>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</si>
  <si>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</si>
  <si>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</si>
  <si>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</si>
  <si>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</si>
  <si>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</si>
  <si>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</si>
  <si>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</si>
  <si>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</si>
  <si>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</si>
  <si>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</si>
  <si>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</si>
  <si>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</si>
  <si>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</si>
  <si>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</si>
  <si>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</si>
  <si>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</si>
  <si>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</si>
  <si>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</si>
  <si>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</si>
  <si>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</si>
  <si>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</si>
  <si>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</si>
  <si>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</si>
  <si>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</si>
  <si>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</si>
  <si>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</si>
  <si>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</si>
  <si>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</si>
  <si>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</si>
  <si>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</si>
  <si>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</si>
  <si>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</si>
  <si>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</si>
  <si>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</si>
  <si>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</si>
  <si>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</si>
  <si>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</si>
  <si>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</si>
  <si>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</si>
  <si>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</si>
  <si>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</si>
  <si>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</si>
  <si>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</si>
  <si>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</si>
  <si>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</si>
  <si>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</si>
  <si>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</si>
  <si>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</si>
  <si>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</si>
  <si>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</si>
  <si>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</si>
  <si>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</si>
  <si>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</si>
  <si>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</si>
  <si>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</si>
  <si>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</si>
  <si>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</si>
  <si>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</si>
  <si>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</si>
  <si>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</si>
  <si>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</si>
  <si>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</si>
  <si>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</si>
  <si>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</si>
  <si>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</si>
  <si>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</si>
  <si>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</si>
  <si>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</si>
  <si>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</si>
  <si>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</si>
  <si>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</si>
  <si>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</si>
  <si>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</si>
  <si>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</si>
  <si>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</si>
  <si>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</si>
  <si>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</si>
  <si>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</si>
  <si>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</si>
  <si>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</si>
  <si>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</si>
  <si>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</si>
  <si>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</si>
  <si>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</si>
  <si>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</si>
  <si>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</si>
  <si>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</si>
  <si>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</si>
  <si>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</si>
  <si>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</si>
  <si>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</si>
  <si>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</si>
  <si>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</si>
  <si>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</si>
  <si>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</si>
  <si>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</si>
  <si>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</si>
  <si>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</si>
  <si>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</si>
  <si>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</si>
  <si>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</si>
  <si>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</si>
  <si>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</si>
  <si>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</si>
  <si>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</si>
  <si>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</si>
  <si>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</si>
  <si>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</si>
  <si>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</si>
  <si>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</si>
  <si>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</si>
  <si>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</si>
  <si>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</si>
  <si>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</si>
  <si>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</si>
  <si>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</si>
  <si>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</si>
  <si>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</si>
  <si>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</si>
  <si>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</si>
  <si>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</si>
  <si>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</si>
  <si>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</si>
  <si>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</si>
  <si>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</si>
  <si>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</si>
  <si>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</si>
  <si>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</si>
  <si>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</si>
  <si>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</si>
  <si>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</si>
  <si>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</si>
  <si>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</si>
  <si>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</si>
  <si>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</si>
  <si>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</si>
  <si>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</si>
  <si>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</si>
  <si>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</si>
  <si>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</si>
  <si>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</si>
  <si>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</si>
  <si>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</si>
  <si>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</si>
  <si>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</si>
  <si>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</si>
  <si>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</si>
  <si>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</si>
  <si>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</si>
  <si>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</si>
  <si>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</si>
  <si>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</si>
  <si>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</si>
  <si>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</si>
  <si>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</si>
  <si>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</si>
  <si>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</si>
  <si>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</si>
  <si>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</si>
  <si>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</si>
  <si>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</si>
  <si>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</si>
  <si>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</si>
  <si>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</si>
  <si>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</si>
  <si>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</si>
  <si>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</si>
  <si>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</si>
  <si>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</si>
  <si>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</si>
  <si>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</si>
  <si>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</si>
  <si>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</si>
  <si>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</si>
  <si>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</si>
  <si>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</si>
  <si>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</si>
  <si>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</si>
  <si>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</si>
  <si>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</si>
  <si>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</si>
  <si>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</si>
  <si>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</si>
  <si>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</si>
  <si>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</si>
  <si>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</si>
  <si>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</si>
  <si>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</si>
  <si>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</si>
  <si>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</si>
  <si>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</si>
  <si>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</si>
  <si>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</si>
  <si>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</si>
  <si>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</si>
  <si>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</si>
  <si>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</si>
  <si>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</si>
  <si>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</si>
  <si>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</si>
  <si>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</si>
  <si>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</si>
  <si>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</si>
  <si>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</si>
  <si>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</si>
  <si>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</si>
  <si>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</si>
  <si>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</si>
  <si>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</si>
  <si>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</si>
  <si>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</si>
  <si>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</si>
  <si>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</si>
  <si>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</si>
  <si>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</si>
  <si>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</si>
  <si>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</si>
  <si>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</si>
  <si>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</si>
  <si>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</si>
  <si>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</si>
  <si>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</si>
  <si>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</si>
  <si>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</si>
  <si>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</si>
  <si>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</si>
  <si>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</si>
  <si>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</si>
  <si>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</si>
  <si>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</si>
  <si>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</si>
  <si>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</si>
  <si>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</si>
  <si>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</si>
  <si>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</si>
  <si>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</si>
  <si>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</si>
  <si>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</si>
  <si>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</si>
  <si>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</si>
  <si>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</si>
  <si>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</si>
  <si>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</si>
  <si>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</si>
  <si>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</si>
  <si>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</si>
  <si>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</si>
  <si>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</si>
  <si>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</si>
  <si>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</si>
  <si>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</si>
  <si>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</si>
  <si>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</si>
  <si>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</si>
  <si>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</si>
  <si>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</si>
  <si>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</si>
  <si>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</si>
  <si>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</si>
  <si>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</si>
  <si>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</si>
  <si>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</si>
  <si>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</si>
  <si>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</si>
  <si>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</si>
  <si>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</si>
  <si>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</si>
  <si>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</si>
  <si>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</si>
  <si>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</si>
  <si>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</si>
  <si>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</si>
  <si>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</si>
  <si>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</si>
  <si>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</si>
  <si>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</si>
  <si>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</si>
  <si>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</si>
  <si>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</si>
  <si>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</si>
  <si>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</si>
  <si>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</si>
  <si>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</si>
  <si>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</si>
  <si>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</si>
  <si>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</si>
  <si>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</si>
  <si>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</si>
  <si>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</si>
  <si>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</si>
  <si>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</si>
  <si>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</si>
  <si>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</si>
  <si>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</si>
  <si>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</si>
  <si>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</si>
  <si>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</si>
  <si>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</si>
  <si>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</si>
  <si>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</si>
  <si>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</si>
  <si>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</si>
  <si>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</si>
  <si>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</si>
  <si>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</si>
  <si>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</si>
  <si>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</si>
  <si>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</si>
  <si>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</si>
  <si>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</si>
  <si>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</si>
  <si>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</si>
  <si>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</si>
  <si>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</si>
  <si>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</si>
  <si>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</si>
  <si>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</si>
  <si>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</si>
  <si>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</si>
  <si>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</si>
  <si>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</si>
  <si>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</si>
  <si>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</si>
  <si>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</si>
  <si>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</si>
  <si>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</si>
  <si>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</si>
  <si>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</si>
  <si>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</si>
  <si>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</si>
  <si>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</si>
  <si>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</si>
  <si>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</si>
  <si>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</si>
  <si>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</si>
  <si>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</si>
  <si>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</si>
  <si>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</si>
  <si>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</si>
  <si>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</si>
  <si>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</si>
  <si>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</si>
  <si>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</si>
  <si>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</si>
  <si>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</si>
  <si>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</si>
  <si>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</si>
  <si>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</si>
  <si>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</si>
  <si>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</si>
  <si>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</si>
  <si>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</si>
  <si>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</si>
  <si>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</si>
  <si>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</si>
  <si>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</si>
  <si>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</si>
  <si>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</si>
  <si>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</si>
  <si>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</si>
  <si>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</si>
  <si>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</si>
  <si>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</si>
  <si>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</si>
  <si>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</si>
  <si>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</si>
  <si>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</si>
  <si>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</si>
  <si>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</si>
  <si>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</si>
  <si>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</si>
  <si>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</si>
  <si>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</si>
  <si>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</si>
  <si>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</si>
  <si>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</si>
  <si>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</si>
  <si>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</si>
  <si>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</si>
  <si>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</si>
  <si>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</si>
  <si>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</si>
  <si>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</si>
  <si>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</si>
  <si>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</si>
  <si>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</si>
  <si>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</si>
  <si>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</si>
  <si>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</si>
  <si>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</si>
  <si>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</si>
  <si>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</si>
  <si>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</si>
  <si>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</si>
  <si>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</si>
  <si>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</si>
  <si>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</si>
  <si>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</si>
  <si>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</si>
  <si>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</si>
  <si>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</si>
  <si>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</si>
  <si>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</si>
  <si>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</si>
  <si>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</si>
  <si>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</si>
  <si>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</si>
  <si>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</si>
  <si>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</si>
  <si>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</si>
  <si>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</si>
  <si>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</si>
  <si>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</si>
  <si>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</si>
  <si>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</si>
  <si>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</si>
  <si>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</si>
  <si>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</si>
  <si>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</si>
  <si>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</si>
  <si>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</si>
  <si>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</si>
  <si>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</si>
  <si>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</si>
  <si>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</si>
  <si>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</si>
  <si>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</si>
  <si>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</si>
  <si>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</si>
  <si>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</si>
  <si>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</si>
  <si>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</si>
  <si>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</si>
  <si>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</si>
  <si>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</si>
  <si>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</si>
  <si>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</si>
  <si>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</si>
  <si>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</si>
  <si>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</si>
  <si>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</si>
  <si>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</si>
  <si>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</si>
  <si>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</si>
  <si>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</si>
  <si>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</si>
  <si>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</si>
  <si>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</si>
  <si>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</si>
  <si>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</si>
  <si>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</si>
  <si>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</si>
  <si>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</si>
  <si>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</si>
  <si>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</si>
  <si>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</si>
  <si>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</si>
  <si>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</si>
  <si>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</si>
  <si>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</si>
  <si>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</si>
  <si>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</si>
  <si>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</si>
  <si>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</si>
  <si>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</si>
  <si>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</si>
  <si>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</si>
  <si>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</si>
  <si>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</si>
  <si>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</si>
  <si>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</si>
  <si>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</si>
  <si>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</si>
  <si>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</si>
  <si>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</si>
  <si>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</si>
  <si>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</si>
  <si>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</si>
  <si>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</si>
  <si>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</si>
  <si>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</si>
  <si>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</si>
  <si>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</si>
  <si>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</si>
  <si>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</si>
  <si>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</si>
  <si>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</si>
  <si>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</si>
  <si>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</si>
  <si>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</si>
  <si>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</si>
  <si>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</si>
  <si>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</si>
  <si>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</si>
  <si>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</si>
  <si>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</si>
  <si>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</si>
  <si>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</si>
  <si>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</si>
  <si>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</si>
  <si>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</si>
  <si>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</si>
  <si>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</si>
  <si>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</si>
  <si>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</si>
  <si>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</si>
  <si>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</si>
  <si>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</si>
  <si>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</si>
  <si>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</si>
  <si>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</si>
  <si>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</si>
  <si>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</si>
  <si>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</si>
  <si>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</si>
  <si>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</si>
  <si>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</si>
  <si>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</si>
  <si>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</si>
  <si>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</si>
  <si>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</si>
  <si>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</si>
  <si>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</si>
  <si>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</si>
  <si>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</si>
  <si>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</si>
  <si>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</si>
  <si>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</si>
  <si>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</si>
  <si>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</si>
  <si>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</si>
  <si>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</si>
  <si>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</si>
  <si>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</si>
  <si>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</si>
  <si>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</si>
  <si>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</si>
  <si>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</si>
  <si>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</si>
  <si>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</si>
  <si>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</si>
  <si>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</si>
  <si>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</si>
  <si>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</si>
  <si>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</si>
  <si>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</si>
  <si>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</si>
  <si>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</si>
  <si>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</si>
  <si>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</si>
  <si>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</si>
  <si>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</si>
  <si>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</si>
  <si>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</si>
  <si>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</si>
  <si>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</si>
  <si>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</si>
  <si>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</si>
  <si>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</si>
  <si>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</si>
  <si>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</si>
  <si>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</si>
  <si>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</si>
  <si>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</si>
  <si>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</si>
  <si>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</si>
  <si>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</si>
  <si>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</si>
  <si>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</si>
  <si>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</si>
  <si>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</si>
  <si>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</si>
  <si>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</si>
  <si>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</si>
  <si>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</si>
  <si>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</si>
  <si>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</si>
  <si>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</si>
  <si>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</si>
  <si>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</si>
  <si>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</si>
  <si>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</si>
  <si>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</si>
  <si>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</si>
  <si>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</si>
  <si>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</si>
  <si>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</si>
  <si>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</si>
  <si>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</si>
  <si>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</si>
  <si>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</si>
  <si>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</si>
  <si>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</si>
  <si>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</si>
  <si>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</si>
  <si>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</si>
  <si>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</si>
  <si>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</si>
  <si>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</si>
  <si>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</si>
  <si>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</si>
  <si>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</si>
  <si>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</si>
  <si>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</si>
  <si>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</si>
  <si>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</si>
  <si>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</si>
  <si>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</si>
  <si>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</si>
  <si>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</si>
  <si>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</si>
  <si>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</si>
  <si>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</si>
  <si>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</si>
  <si>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</si>
  <si>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</si>
  <si>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</si>
  <si>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</si>
  <si>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</si>
  <si>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</si>
  <si>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</si>
  <si>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</si>
  <si>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</si>
  <si>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</si>
  <si>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</si>
  <si>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</si>
  <si>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</si>
  <si>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</si>
  <si>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</si>
  <si>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</si>
  <si>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</si>
  <si>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</si>
  <si>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</si>
  <si>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</si>
  <si>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</si>
  <si>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</si>
  <si>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</si>
  <si>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</si>
  <si>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</si>
  <si>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</si>
  <si>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</si>
  <si>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</si>
  <si>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</si>
  <si>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</si>
  <si>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</si>
  <si>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</si>
  <si>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</si>
  <si>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</si>
  <si>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</si>
  <si>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</si>
  <si>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</si>
  <si>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</si>
  <si>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</si>
  <si>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</si>
  <si>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</si>
  <si>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</si>
  <si>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</si>
  <si>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</si>
  <si>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</si>
  <si>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</si>
  <si>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</si>
  <si>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</si>
  <si>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</si>
  <si>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</si>
  <si>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</si>
  <si>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</si>
  <si>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</si>
  <si>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</si>
  <si>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</si>
  <si>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</si>
  <si>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</si>
  <si>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</si>
  <si>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</si>
  <si>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</si>
  <si>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</si>
  <si>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</si>
  <si>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</si>
  <si>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</si>
  <si>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</si>
  <si>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</si>
  <si>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</si>
  <si>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</si>
  <si>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</si>
  <si>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</si>
  <si>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</si>
  <si>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</si>
  <si>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</si>
  <si>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</si>
  <si>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</si>
  <si>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</si>
  <si>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</si>
  <si>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</si>
  <si>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</si>
  <si>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</si>
  <si>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</si>
  <si>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</si>
  <si>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</si>
  <si>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</si>
  <si>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</si>
  <si>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</si>
  <si>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</si>
  <si>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</si>
  <si>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</si>
  <si>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</si>
  <si>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</si>
  <si>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</si>
  <si>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</si>
  <si>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</si>
  <si>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</si>
  <si>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</si>
  <si>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</si>
  <si>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</si>
  <si>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</si>
  <si>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</si>
  <si>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</si>
  <si>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</si>
  <si>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</si>
  <si>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</si>
  <si>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</si>
  <si>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</si>
  <si>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</si>
  <si>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</si>
  <si>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</si>
  <si>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</si>
  <si>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</si>
  <si>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</si>
  <si>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</si>
  <si>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</si>
  <si>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</si>
  <si>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</si>
  <si>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</si>
  <si>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</si>
  <si>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</si>
  <si>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</si>
  <si>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</si>
  <si>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</si>
  <si>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</si>
  <si>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</si>
  <si>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</si>
  <si>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</si>
  <si>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</si>
  <si>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</si>
  <si>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</si>
  <si>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</si>
  <si>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</si>
  <si>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</si>
  <si>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</si>
  <si>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</si>
  <si>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</si>
  <si>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</si>
  <si>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</si>
  <si>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</si>
  <si>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</si>
  <si>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</si>
  <si>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</si>
  <si>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</si>
  <si>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</si>
  <si>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</si>
  <si>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</si>
  <si>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</si>
  <si>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</si>
  <si>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</si>
  <si>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</si>
  <si>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</si>
  <si>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</si>
  <si>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</si>
  <si>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</si>
  <si>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</si>
  <si>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</si>
  <si>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</si>
  <si>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</si>
  <si>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</si>
  <si>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</si>
  <si>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</si>
  <si>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</si>
  <si>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</si>
  <si>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</si>
  <si>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</si>
  <si>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</si>
  <si>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</si>
  <si>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</si>
  <si>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</si>
  <si>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</si>
  <si>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</si>
  <si>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</si>
  <si>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</si>
  <si>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</si>
  <si>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</si>
  <si>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</si>
  <si>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</si>
  <si>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</si>
  <si>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</si>
  <si>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</si>
  <si>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</si>
  <si>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</si>
  <si>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</si>
  <si>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</si>
  <si>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</si>
  <si>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</si>
  <si>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</si>
  <si>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</si>
  <si>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</si>
  <si>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</si>
  <si>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</si>
  <si>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</si>
  <si>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</si>
  <si>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</si>
  <si>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</si>
  <si>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</si>
  <si>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</si>
  <si>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</si>
  <si>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</si>
  <si>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</si>
  <si>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</si>
  <si>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</si>
  <si>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</si>
  <si>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</si>
  <si>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</si>
  <si>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</si>
  <si>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</si>
  <si>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</si>
  <si>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</si>
  <si>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</si>
  <si>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</si>
  <si>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</si>
  <si>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</si>
  <si>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</si>
  <si>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</si>
  <si>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</si>
  <si>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</si>
  <si>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</si>
  <si>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</si>
  <si>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</si>
  <si>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</si>
  <si>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</si>
  <si>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</si>
  <si>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</si>
  <si>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</si>
  <si>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</si>
  <si>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</si>
  <si>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</si>
  <si>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</si>
  <si>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</si>
  <si>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</si>
  <si>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</si>
  <si>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</si>
  <si>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</si>
  <si>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</si>
  <si>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</si>
  <si>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</si>
  <si>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</si>
  <si>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</si>
  <si>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</si>
  <si>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</si>
  <si>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</si>
  <si>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</si>
  <si>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</si>
  <si>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</si>
  <si>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</si>
  <si>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</si>
  <si>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</si>
  <si>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</si>
  <si>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</si>
  <si>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</si>
  <si>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</si>
  <si>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</si>
  <si>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</si>
  <si>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</si>
  <si>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</si>
  <si>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</si>
  <si>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</si>
  <si>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</si>
  <si>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</si>
  <si>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</si>
  <si>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</si>
  <si>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</si>
  <si>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</si>
  <si>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</si>
  <si>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</si>
  <si>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</si>
  <si>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</si>
  <si>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</si>
  <si>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</si>
  <si>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</si>
  <si>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</si>
  <si>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</si>
  <si>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</si>
  <si>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</si>
  <si>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</si>
  <si>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</si>
  <si>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</si>
  <si>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</si>
  <si>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</si>
  <si>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</si>
  <si>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</si>
  <si>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</si>
  <si>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</si>
  <si>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</si>
  <si>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</si>
  <si>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</si>
  <si>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</si>
  <si>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</si>
  <si>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</si>
  <si>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</si>
  <si>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</si>
  <si>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</si>
  <si>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</si>
  <si>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</si>
  <si>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</si>
  <si>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</si>
  <si>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</si>
  <si>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</si>
  <si>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</si>
  <si>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</si>
  <si>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</si>
  <si>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</si>
  <si>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</si>
  <si>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</si>
  <si>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</si>
  <si>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</si>
  <si>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</si>
  <si>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</si>
  <si>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</si>
  <si>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</si>
  <si>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</si>
  <si>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</si>
  <si>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</si>
  <si>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</si>
  <si>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</si>
  <si>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</si>
  <si>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</si>
  <si>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</si>
  <si>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</si>
  <si>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</si>
  <si>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</si>
  <si>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</si>
  <si>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</si>
  <si>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</si>
  <si>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</si>
  <si>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</si>
  <si>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</si>
  <si>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</si>
  <si>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</si>
  <si>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</si>
  <si>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</si>
  <si>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</si>
  <si>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</si>
  <si>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</si>
  <si>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</si>
  <si>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</si>
  <si>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</si>
  <si>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</si>
  <si>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</si>
  <si>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</si>
  <si>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</si>
  <si>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</si>
  <si>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</si>
  <si>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</si>
  <si>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</si>
  <si>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</si>
  <si>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</si>
  <si>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</si>
  <si>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</si>
  <si>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</si>
  <si>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</si>
  <si>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</si>
  <si>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</si>
  <si>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</si>
  <si>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</si>
  <si>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</si>
  <si>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</si>
  <si>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</si>
  <si>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</si>
  <si>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</si>
  <si>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</si>
  <si>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</si>
  <si>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</si>
  <si>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</si>
  <si>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</si>
  <si>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</si>
  <si>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</si>
  <si>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</si>
  <si>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</si>
  <si>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</si>
  <si>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</si>
  <si>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</si>
  <si>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</si>
  <si>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</si>
  <si>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</si>
  <si>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</si>
  <si>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</si>
  <si>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</si>
  <si>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</si>
  <si>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</si>
  <si>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</si>
  <si>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</si>
  <si>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</si>
  <si>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</si>
  <si>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</si>
  <si>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</si>
  <si>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</si>
  <si>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</si>
  <si>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</si>
  <si>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</si>
  <si>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</si>
  <si>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</si>
  <si>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</si>
  <si>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</si>
  <si>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</si>
  <si>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</si>
  <si>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</si>
  <si>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</si>
  <si>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</si>
  <si>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</si>
  <si>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</si>
  <si>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</si>
  <si>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</si>
  <si>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</si>
  <si>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</si>
  <si>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</si>
  <si>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</si>
  <si>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</si>
  <si>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</si>
  <si>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</si>
  <si>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</si>
  <si>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</si>
  <si>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</si>
  <si>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</si>
  <si>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</si>
  <si>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</si>
  <si>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</si>
  <si>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</si>
  <si>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</si>
  <si>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</si>
  <si>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</si>
  <si>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</si>
  <si>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</si>
  <si>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</si>
  <si>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</si>
  <si>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</si>
  <si>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</si>
  <si>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</si>
  <si>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</si>
  <si>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</si>
  <si>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</si>
  <si>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</si>
  <si>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</si>
  <si>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</si>
  <si>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</si>
  <si>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</si>
  <si>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</si>
  <si>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</si>
  <si>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</si>
  <si>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</si>
  <si>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</si>
  <si>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</si>
  <si>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</si>
  <si>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</si>
  <si>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</si>
  <si>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</si>
  <si>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</si>
  <si>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</si>
  <si>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</si>
  <si>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</si>
  <si>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</si>
  <si>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</si>
  <si>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</si>
  <si>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</si>
  <si>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</si>
  <si>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</si>
  <si>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</si>
  <si>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</si>
  <si>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</si>
  <si>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</si>
  <si>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</si>
  <si>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</si>
  <si>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</si>
  <si>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</si>
  <si>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</si>
  <si>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</si>
  <si>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</si>
  <si>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</si>
  <si>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</si>
  <si>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</si>
  <si>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</si>
  <si>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</si>
  <si>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</si>
  <si>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</si>
  <si>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</si>
  <si>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</si>
  <si>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</si>
  <si>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</si>
  <si>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</si>
  <si>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</si>
  <si>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</si>
  <si>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</si>
  <si>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</si>
  <si>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</si>
  <si>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</si>
  <si>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</si>
  <si>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</si>
  <si>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</si>
  <si>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</si>
  <si>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</si>
  <si>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</si>
  <si>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</si>
  <si>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</si>
  <si>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</si>
  <si>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</si>
  <si>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</si>
  <si>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</si>
  <si>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</si>
  <si>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</si>
  <si>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</si>
  <si>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</si>
  <si>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</si>
  <si>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</si>
  <si>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</si>
  <si>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</si>
  <si>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</si>
  <si>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</si>
  <si>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</si>
  <si>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</si>
  <si>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</si>
  <si>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</si>
  <si>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</si>
  <si>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</si>
  <si>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</si>
  <si>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</si>
  <si>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</si>
  <si>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</si>
  <si>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</si>
  <si>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</si>
  <si>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</si>
  <si>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</si>
  <si>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</si>
  <si>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</si>
  <si>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</si>
  <si>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</si>
  <si>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</si>
  <si>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</si>
  <si>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</si>
  <si>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</si>
  <si>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</si>
  <si>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</si>
  <si>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</si>
  <si>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</si>
  <si>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</si>
  <si>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</si>
  <si>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</si>
  <si>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</si>
  <si>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</si>
  <si>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</si>
  <si>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</si>
  <si>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</si>
  <si>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</si>
  <si>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</si>
  <si>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</si>
  <si>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</si>
  <si>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</si>
  <si>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</si>
  <si>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</si>
  <si>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</si>
  <si>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</si>
  <si>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</si>
  <si>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</si>
  <si>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</si>
  <si>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</si>
  <si>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</si>
  <si>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</si>
  <si>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</si>
  <si>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</si>
  <si>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</si>
  <si>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</si>
  <si>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</si>
  <si>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</si>
  <si>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</si>
  <si>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</si>
  <si>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</si>
  <si>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</si>
  <si>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</si>
  <si>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</si>
  <si>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</si>
  <si>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</si>
  <si>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</si>
  <si>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</si>
  <si>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</si>
  <si>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</si>
  <si>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</si>
  <si>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</si>
  <si>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</si>
  <si>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</si>
  <si>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</si>
  <si>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</si>
  <si>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</si>
  <si>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</si>
  <si>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</si>
  <si>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</si>
  <si>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</si>
  <si>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</si>
  <si>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</si>
  <si>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</si>
  <si>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</si>
  <si>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</si>
  <si>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</si>
  <si>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</si>
  <si>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</si>
  <si>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</si>
  <si>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</si>
  <si>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</si>
  <si>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</si>
  <si>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</si>
  <si>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</si>
  <si>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</si>
  <si>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</si>
  <si>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</si>
  <si>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</si>
  <si>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</si>
  <si>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</si>
  <si>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</si>
  <si>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</si>
  <si>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</si>
  <si>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</si>
  <si>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</si>
  <si>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</si>
  <si>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</si>
  <si>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</si>
  <si>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</si>
  <si>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</si>
  <si>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</si>
  <si>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</si>
  <si>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</si>
  <si>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</si>
  <si>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</si>
  <si>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</si>
  <si>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</si>
  <si>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</si>
  <si>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</si>
  <si>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</si>
  <si>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</si>
  <si>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</si>
  <si>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</si>
  <si>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</si>
  <si>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</si>
  <si>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</si>
  <si>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</si>
  <si>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</si>
  <si>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</si>
  <si>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</si>
  <si>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</si>
  <si>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</si>
  <si>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</si>
  <si>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</si>
  <si>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</si>
  <si>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</si>
  <si>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</si>
  <si>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</si>
  <si>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</si>
  <si>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</si>
  <si>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</si>
  <si>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</si>
  <si>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</si>
  <si>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</si>
  <si>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</si>
  <si>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</si>
  <si>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</si>
  <si>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</si>
  <si>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</si>
  <si>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</si>
  <si>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</si>
  <si>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</si>
  <si>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</si>
  <si>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</si>
  <si>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</si>
  <si>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</si>
  <si>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</si>
  <si>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</si>
  <si>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</si>
  <si>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</si>
  <si>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</si>
  <si>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</si>
  <si>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</si>
  <si>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</si>
  <si>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</si>
  <si>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</si>
  <si>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</si>
  <si>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</si>
  <si>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</si>
  <si>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</si>
  <si>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</si>
  <si>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</si>
  <si>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</si>
  <si>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</si>
  <si>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</si>
  <si>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</si>
  <si>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</si>
  <si>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</si>
  <si>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</si>
  <si>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</si>
  <si>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</si>
  <si>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</si>
  <si>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</si>
  <si>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</si>
  <si>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</si>
  <si>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</si>
  <si>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</si>
  <si>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</si>
  <si>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</si>
  <si>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</si>
  <si>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</si>
  <si>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</si>
  <si>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</si>
  <si>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</si>
  <si>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</si>
  <si>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</si>
  <si>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</si>
  <si>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</si>
  <si>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</si>
  <si>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</si>
  <si>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</si>
  <si>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</si>
  <si>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</si>
  <si>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</si>
  <si>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</si>
  <si>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</si>
  <si>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</si>
  <si>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</si>
  <si>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</si>
  <si>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</si>
  <si>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</si>
  <si>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</si>
  <si>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</si>
  <si>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</si>
  <si>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</si>
  <si>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</si>
  <si>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</si>
  <si>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</si>
  <si>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</si>
  <si>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</si>
  <si>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</si>
  <si>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</si>
  <si>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</si>
  <si>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</si>
  <si>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</si>
  <si>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</si>
  <si>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</si>
  <si>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</si>
  <si>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</si>
  <si>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</si>
  <si>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</si>
  <si>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</si>
  <si>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</si>
  <si>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</si>
  <si>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</si>
  <si>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</si>
  <si>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</si>
  <si>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</si>
  <si>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</si>
  <si>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</si>
  <si>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</si>
  <si>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</si>
  <si>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</si>
  <si>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</si>
  <si>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</si>
  <si>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</si>
  <si>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</si>
  <si>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</si>
  <si>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</si>
  <si>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</si>
  <si>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</si>
  <si>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</si>
  <si>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</si>
  <si>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</si>
  <si>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</si>
  <si>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</si>
  <si>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</si>
  <si>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</si>
  <si>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</si>
  <si>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</si>
  <si>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</si>
  <si>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</si>
  <si>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</si>
  <si>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</si>
  <si>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</si>
  <si>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</si>
  <si>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</si>
  <si>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</si>
  <si>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</si>
  <si>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</si>
  <si>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</si>
  <si>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</si>
  <si>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</si>
  <si>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</si>
  <si>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</si>
  <si>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</si>
  <si>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</si>
  <si>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</si>
  <si>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</si>
  <si>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</si>
  <si>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</si>
  <si>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</si>
  <si>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</si>
  <si>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</si>
  <si>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</si>
  <si>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</si>
  <si>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</si>
  <si>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</si>
  <si>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</si>
  <si>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</si>
  <si>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</si>
  <si>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</si>
  <si>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</si>
  <si>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</si>
  <si>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</si>
  <si>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</si>
  <si>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</si>
  <si>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</si>
  <si>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</si>
  <si>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</si>
  <si>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</si>
  <si>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</si>
  <si>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</si>
  <si>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</si>
  <si>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</si>
  <si>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</si>
  <si>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</si>
  <si>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</si>
  <si>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</si>
  <si>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</si>
  <si>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</si>
  <si>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</si>
  <si>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</si>
  <si>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</si>
  <si>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</si>
  <si>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</si>
  <si>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</si>
  <si>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</si>
  <si>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</si>
  <si>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</si>
  <si>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</si>
  <si>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</si>
  <si>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</si>
  <si>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</si>
  <si>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</si>
  <si>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</si>
  <si>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</si>
  <si>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</si>
  <si>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</si>
  <si>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</si>
  <si>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</si>
  <si>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</si>
  <si>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</si>
  <si>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</si>
  <si>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</si>
  <si>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</si>
  <si>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</si>
  <si>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</si>
  <si>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</si>
  <si>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</si>
  <si>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</si>
  <si>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</si>
  <si>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</si>
  <si>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</si>
  <si>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</si>
  <si>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</si>
  <si>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</si>
  <si>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</si>
  <si>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</si>
  <si>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</si>
  <si>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</si>
  <si>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</si>
  <si>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</si>
  <si>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</si>
  <si>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</si>
  <si>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</si>
  <si>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</si>
  <si>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</si>
  <si>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</si>
  <si>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</si>
  <si>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</si>
  <si>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</si>
  <si>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</si>
  <si>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</si>
  <si>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</si>
  <si>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</si>
  <si>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</si>
  <si>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</si>
  <si>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</si>
  <si>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</si>
  <si>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</si>
  <si>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</si>
  <si>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</si>
  <si>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</si>
  <si>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</si>
  <si>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</si>
  <si>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</si>
  <si>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</si>
  <si>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</si>
  <si>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</si>
  <si>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</si>
  <si>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</si>
  <si>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</si>
  <si>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</si>
  <si>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</si>
  <si>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</si>
  <si>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</si>
  <si>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</si>
  <si>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</si>
  <si>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</si>
  <si>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</si>
  <si>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</si>
  <si>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</si>
  <si>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</si>
  <si>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</si>
  <si>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</si>
  <si>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</si>
  <si>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</si>
  <si>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</si>
  <si>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</si>
  <si>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</si>
  <si>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</si>
  <si>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</si>
  <si>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</si>
  <si>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</si>
  <si>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</si>
  <si>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</si>
  <si>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</si>
  <si>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</si>
  <si>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</si>
  <si>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</si>
  <si>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</si>
  <si>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</si>
  <si>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</si>
  <si>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</si>
  <si>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</si>
  <si>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</si>
  <si>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</si>
  <si>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</si>
  <si>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</si>
  <si>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</si>
  <si>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</si>
  <si>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</si>
  <si>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</si>
  <si>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</si>
  <si>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</si>
  <si>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</si>
  <si>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</si>
  <si>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</si>
  <si>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</si>
  <si>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</si>
  <si>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</si>
  <si>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</si>
  <si>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</si>
  <si>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</si>
  <si>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</si>
  <si>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</si>
  <si>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</si>
  <si>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</si>
  <si>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</si>
  <si>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</si>
  <si>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</si>
  <si>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</si>
  <si>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</si>
  <si>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</si>
  <si>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</si>
  <si>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</si>
  <si>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</si>
  <si>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</si>
  <si>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</si>
  <si>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</si>
  <si>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</si>
  <si>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</si>
  <si>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</si>
  <si>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</si>
  <si>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</si>
  <si>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</si>
  <si>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</si>
  <si>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</si>
  <si>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</si>
  <si>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</si>
  <si>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</si>
  <si>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</si>
  <si>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</si>
  <si>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</si>
  <si>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</si>
  <si>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</si>
  <si>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</si>
  <si>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</si>
  <si>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</si>
  <si>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</si>
  <si>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</si>
  <si>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</si>
  <si>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</si>
  <si>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</si>
  <si>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</si>
  <si>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</si>
  <si>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</si>
  <si>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</si>
  <si>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</si>
  <si>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</si>
  <si>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</si>
  <si>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</si>
  <si>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</si>
  <si>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</si>
  <si>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</si>
  <si>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</si>
  <si>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</si>
  <si>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</si>
  <si>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</si>
  <si>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</si>
  <si>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</si>
  <si>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</si>
  <si>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</si>
  <si>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</si>
  <si>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</si>
  <si>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</si>
  <si>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</si>
  <si>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</si>
  <si>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</si>
  <si>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</si>
  <si>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</si>
  <si>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</si>
  <si>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</si>
  <si>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</si>
  <si>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</si>
  <si>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</si>
  <si>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</si>
  <si>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</si>
  <si>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</si>
  <si>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</si>
  <si>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</si>
  <si>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</si>
  <si>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</si>
  <si>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</si>
  <si>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</si>
  <si>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</si>
  <si>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</si>
  <si>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</si>
  <si>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</si>
  <si>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</si>
  <si>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</si>
  <si>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</si>
  <si>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</si>
  <si>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</si>
  <si>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</si>
  <si>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</si>
  <si>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</si>
  <si>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</si>
  <si>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</si>
  <si>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</si>
  <si>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</si>
  <si>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</si>
  <si>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</si>
  <si>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</si>
  <si>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</si>
  <si>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</si>
  <si>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</si>
  <si>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</si>
  <si>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</si>
  <si>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</si>
  <si>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</si>
  <si>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</si>
  <si>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</si>
  <si>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</si>
  <si>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</si>
  <si>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</si>
  <si>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</si>
  <si>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</si>
  <si>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</si>
  <si>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</si>
  <si>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</si>
  <si>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</si>
  <si>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</si>
  <si>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</si>
  <si>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</si>
  <si>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</si>
  <si>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</si>
  <si>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</si>
  <si>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</si>
  <si>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</si>
  <si>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</si>
  <si>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</si>
  <si>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</si>
  <si>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</si>
  <si>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</si>
  <si>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</si>
  <si>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</si>
  <si>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</si>
  <si>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</si>
  <si>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</si>
  <si>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</si>
  <si>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</si>
  <si>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</si>
  <si>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</si>
  <si>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</si>
  <si>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</si>
  <si>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</si>
  <si>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</si>
  <si>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</si>
  <si>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</si>
  <si>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</si>
  <si>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</si>
  <si>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</si>
  <si>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</si>
  <si>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</si>
  <si>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</si>
  <si>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</si>
  <si>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</si>
  <si>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</si>
  <si>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</si>
  <si>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</si>
  <si>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</si>
  <si>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</si>
  <si>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</si>
  <si>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</si>
  <si>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</si>
  <si>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</si>
  <si>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</si>
  <si>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</si>
  <si>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</si>
  <si>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</si>
  <si>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</si>
  <si>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</si>
  <si>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</si>
  <si>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</si>
  <si>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</si>
  <si>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</si>
  <si>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</si>
  <si>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</si>
  <si>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</si>
  <si>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</si>
  <si>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</si>
  <si>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</si>
  <si>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</si>
  <si>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</si>
  <si>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</si>
  <si>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</si>
  <si>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</si>
  <si>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</si>
  <si>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</si>
  <si>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</si>
  <si>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</si>
  <si>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</si>
  <si>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</si>
  <si>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</si>
  <si>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</si>
  <si>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</si>
  <si>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</si>
  <si>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</si>
  <si>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</si>
  <si>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</si>
  <si>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</si>
  <si>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</si>
  <si>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</si>
  <si>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</si>
  <si>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</si>
  <si>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</si>
  <si>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</si>
  <si>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</si>
  <si>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</si>
  <si>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</si>
  <si>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</si>
  <si>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</si>
  <si>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</si>
  <si>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</si>
  <si>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</si>
  <si>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</si>
  <si>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</si>
  <si>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</si>
  <si>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</si>
  <si>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</si>
  <si>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</si>
  <si>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</si>
  <si>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</si>
  <si>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</si>
  <si>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</si>
  <si>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</si>
  <si>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</si>
  <si>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</si>
  <si>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</si>
  <si>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</si>
  <si>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</si>
  <si>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</si>
  <si>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</si>
  <si>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</si>
  <si>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</si>
  <si>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</si>
  <si>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</si>
  <si>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</si>
  <si>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</si>
  <si>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</si>
  <si>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</si>
  <si>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</si>
  <si>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</si>
  <si>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</si>
  <si>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</si>
  <si>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</si>
  <si>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</si>
  <si>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</si>
  <si>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</si>
  <si>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</si>
  <si>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</si>
  <si>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</si>
  <si>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</si>
  <si>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</si>
  <si>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</si>
  <si>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</si>
  <si>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</si>
  <si>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</si>
  <si>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</si>
  <si>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</si>
  <si>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</si>
  <si>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</si>
  <si>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</si>
  <si>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</si>
  <si>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</si>
  <si>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</si>
  <si>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</si>
  <si>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</si>
  <si>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</si>
  <si>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</si>
  <si>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</si>
  <si>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</si>
  <si>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</si>
  <si>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</si>
  <si>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</si>
  <si>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</si>
  <si>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</si>
  <si>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</si>
  <si>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</si>
  <si>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</si>
  <si>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</si>
  <si>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</si>
  <si>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</si>
  <si>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</si>
  <si>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</si>
  <si>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</si>
  <si>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</si>
  <si>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</si>
  <si>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</si>
  <si>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</si>
  <si>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</si>
  <si>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</si>
  <si>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</si>
  <si>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</si>
  <si>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</si>
  <si>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</si>
  <si>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</si>
  <si>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</si>
  <si>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</si>
  <si>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</si>
  <si>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</si>
  <si>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</si>
  <si>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</si>
  <si>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</si>
  <si>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</si>
  <si>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</si>
  <si>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</si>
  <si>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</si>
  <si>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</si>
  <si>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</si>
  <si>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</si>
  <si>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</si>
  <si>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</si>
  <si>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</si>
  <si>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</si>
  <si>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</si>
  <si>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</si>
  <si>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</si>
  <si>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</si>
  <si>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</si>
  <si>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</si>
  <si>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</si>
  <si>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</si>
  <si>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</si>
  <si>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</si>
  <si>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</si>
  <si>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</si>
  <si>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</si>
  <si>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</si>
  <si>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</si>
  <si>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</si>
  <si>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</si>
  <si>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</si>
  <si>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</si>
  <si>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</si>
  <si>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</si>
  <si>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</si>
  <si>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</si>
  <si>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</si>
  <si>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</si>
  <si>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</si>
  <si>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</si>
  <si>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</si>
  <si>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</si>
  <si>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</si>
  <si>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</si>
  <si>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</si>
  <si>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</si>
  <si>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</si>
  <si>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</si>
  <si>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</si>
  <si>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</si>
  <si>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</si>
  <si>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</si>
  <si>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</si>
  <si>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</si>
  <si>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</si>
  <si>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</si>
  <si>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</si>
  <si>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</si>
  <si>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</si>
  <si>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</si>
  <si>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</si>
  <si>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</si>
  <si>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</si>
  <si>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</si>
  <si>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</si>
  <si>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</si>
  <si>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</si>
  <si>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</si>
  <si>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</si>
  <si>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</si>
  <si>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</si>
  <si>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</si>
  <si>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</si>
  <si>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</si>
  <si>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</si>
  <si>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</si>
  <si>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</si>
  <si>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</si>
  <si>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</si>
  <si>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</si>
  <si>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</si>
  <si>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</si>
  <si>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</si>
  <si>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</si>
  <si>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</si>
  <si>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</si>
  <si>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</si>
  <si>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</si>
  <si>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</si>
  <si>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</si>
  <si>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</si>
  <si>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</si>
  <si>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</si>
  <si>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</si>
  <si>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</si>
  <si>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</si>
  <si>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</si>
  <si>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</si>
  <si>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</si>
  <si>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</si>
  <si>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</si>
  <si>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</si>
  <si>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</si>
  <si>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</si>
  <si>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</si>
  <si>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</si>
  <si>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</si>
  <si>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</si>
  <si>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</si>
  <si>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</si>
  <si>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</si>
  <si>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</si>
  <si>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</si>
  <si>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</si>
  <si>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</si>
  <si>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</si>
  <si>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</si>
  <si>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</si>
  <si>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</si>
  <si>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</si>
  <si>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</si>
  <si>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</si>
  <si>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</si>
  <si>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</si>
  <si>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</si>
  <si>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</si>
  <si>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</si>
  <si>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</si>
  <si>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</si>
  <si>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</si>
  <si>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</si>
  <si>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</si>
  <si>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</si>
  <si>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</si>
  <si>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</si>
  <si>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</si>
  <si>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</si>
  <si>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</si>
  <si>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</si>
  <si>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</si>
  <si>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</si>
  <si>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</si>
  <si>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</si>
  <si>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</si>
  <si>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</si>
  <si>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</si>
  <si>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</si>
  <si>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</si>
  <si>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</si>
  <si>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</si>
  <si>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</si>
  <si>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</si>
  <si>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</si>
  <si>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</si>
  <si>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</si>
  <si>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</si>
  <si>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</si>
  <si>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</si>
  <si>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</si>
  <si>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</si>
  <si>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</si>
  <si>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</si>
  <si>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</si>
  <si>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</si>
  <si>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</si>
  <si>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</si>
  <si>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</si>
  <si>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</si>
  <si>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</si>
  <si>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</si>
  <si>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</si>
  <si>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</si>
  <si>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</si>
  <si>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</si>
  <si>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</si>
  <si>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</si>
  <si>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</si>
  <si>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</si>
  <si>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</si>
  <si>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</si>
  <si>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</si>
  <si>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</si>
  <si>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</si>
  <si>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</si>
  <si>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</si>
  <si>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</si>
  <si>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</si>
  <si>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</si>
  <si>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</si>
  <si>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</si>
  <si>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</si>
  <si>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</si>
  <si>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</si>
  <si>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</si>
  <si>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</si>
  <si>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</si>
  <si>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</si>
  <si>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</si>
  <si>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</si>
  <si>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</si>
  <si>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</si>
  <si>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</si>
  <si>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</si>
  <si>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</si>
  <si>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</si>
  <si>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</si>
  <si>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</si>
  <si>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</si>
  <si>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</si>
  <si>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</si>
  <si>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</si>
  <si>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</si>
  <si>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</si>
  <si>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</si>
  <si>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</si>
  <si>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</si>
  <si>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</si>
  <si>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</si>
  <si>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</si>
  <si>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</si>
  <si>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</si>
  <si>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</si>
  <si>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</si>
  <si>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</si>
  <si>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</si>
  <si>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</si>
  <si>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</si>
  <si>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</si>
  <si>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</si>
  <si>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</si>
  <si>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</si>
  <si>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</si>
  <si>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</si>
  <si>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</si>
  <si>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</si>
  <si>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</si>
  <si>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</si>
  <si>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</si>
  <si>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</si>
  <si>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</si>
  <si>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</si>
  <si>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</si>
  <si>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</si>
  <si>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</si>
  <si>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</si>
  <si>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</si>
  <si>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</si>
  <si>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</si>
  <si>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</si>
  <si>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</si>
  <si>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</si>
  <si>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</si>
  <si>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</si>
  <si>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</si>
  <si>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</si>
  <si>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</si>
  <si>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</si>
  <si>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</si>
  <si>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</si>
  <si>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</si>
  <si>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</si>
  <si>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</si>
  <si>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</si>
  <si>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</si>
  <si>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</si>
  <si>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</si>
  <si>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</si>
  <si>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</si>
  <si>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</si>
  <si>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</si>
  <si>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</si>
  <si>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</si>
  <si>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</si>
  <si>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</si>
  <si>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</si>
  <si>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</si>
  <si>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</si>
  <si>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</si>
  <si>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</si>
  <si>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</si>
  <si>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</si>
  <si>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</si>
  <si>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</si>
  <si>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</si>
  <si>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</si>
  <si>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</si>
  <si>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</si>
  <si>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</si>
  <si>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</si>
  <si>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</si>
  <si>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</si>
  <si>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</si>
  <si>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</si>
  <si>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</si>
  <si>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</si>
  <si>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</si>
  <si>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</si>
  <si>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</si>
  <si>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</si>
  <si>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</si>
  <si>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</si>
  <si>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</si>
  <si>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</si>
  <si>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</si>
  <si>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</si>
  <si>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</si>
  <si>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</si>
  <si>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</si>
  <si>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</si>
  <si>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</si>
  <si>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</si>
  <si>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</si>
  <si>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</si>
  <si>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</si>
  <si>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</si>
  <si>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</si>
  <si>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</si>
  <si>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</si>
  <si>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</si>
  <si>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</si>
  <si>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</si>
  <si>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</si>
  <si>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</si>
  <si>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</si>
  <si>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</si>
  <si>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</si>
  <si>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</si>
  <si>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</si>
  <si>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</si>
  <si>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</si>
  <si>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</si>
  <si>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</si>
  <si>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</si>
  <si>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</si>
  <si>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</si>
  <si>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</si>
  <si>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</si>
  <si>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</si>
  <si>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</si>
  <si>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</si>
  <si>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</si>
  <si>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</si>
  <si>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</si>
  <si>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</si>
  <si>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</si>
  <si>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</si>
  <si>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</si>
  <si>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</si>
  <si>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</si>
  <si>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</si>
  <si>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</si>
  <si>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</si>
  <si>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</si>
  <si>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</si>
  <si>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</si>
  <si>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</si>
  <si>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</si>
  <si>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</si>
  <si>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</si>
  <si>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</si>
  <si>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</si>
  <si>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</si>
  <si>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</si>
  <si>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</si>
  <si>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</si>
  <si>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</si>
  <si>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</si>
  <si>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</si>
  <si>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</si>
  <si>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</si>
  <si>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</si>
  <si>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</si>
  <si>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</si>
  <si>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</si>
  <si>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</si>
  <si>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</si>
  <si>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</si>
  <si>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</si>
  <si>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</si>
  <si>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</si>
  <si>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</si>
  <si>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</si>
  <si>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</si>
  <si>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</si>
  <si>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</si>
  <si>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</si>
  <si>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</si>
  <si>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</si>
  <si>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</si>
  <si>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</si>
  <si>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</si>
  <si>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</si>
  <si>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</si>
  <si>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</si>
  <si>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</si>
  <si>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</si>
  <si>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</si>
  <si>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</si>
  <si>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</si>
  <si>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</si>
  <si>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</si>
  <si>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</si>
  <si>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</si>
  <si>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</si>
  <si>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</si>
  <si>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</si>
  <si>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</si>
  <si>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</si>
  <si>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</si>
  <si>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</si>
  <si>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</si>
  <si>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</si>
  <si>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</si>
  <si>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</si>
  <si>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</si>
  <si>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</si>
  <si>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</si>
  <si>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</si>
  <si>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</si>
  <si>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</si>
  <si>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</si>
  <si>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</si>
  <si>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</si>
  <si>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</si>
  <si>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</si>
  <si>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</si>
  <si>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</si>
  <si>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</si>
  <si>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</si>
  <si>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</si>
  <si>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</si>
  <si>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</si>
  <si>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</si>
  <si>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</si>
  <si>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</si>
  <si>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</si>
  <si>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</si>
  <si>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</si>
  <si>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</si>
  <si>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</si>
  <si>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</si>
  <si>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</si>
  <si>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</si>
  <si>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</si>
  <si>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</si>
  <si>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</si>
  <si>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</si>
  <si>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</si>
  <si>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</si>
  <si>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</si>
  <si>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</si>
  <si>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</si>
  <si>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</si>
  <si>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</si>
  <si>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</si>
  <si>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</si>
  <si>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</si>
  <si>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</si>
  <si>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</si>
  <si>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</si>
  <si>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</si>
  <si>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</si>
  <si>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</si>
  <si>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</si>
  <si>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</si>
  <si>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</si>
  <si>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</si>
  <si>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</si>
  <si>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</si>
  <si>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</si>
  <si>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</si>
  <si>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</si>
  <si>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</si>
  <si>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</si>
  <si>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</si>
  <si>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</si>
  <si>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</si>
  <si>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</si>
  <si>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</si>
  <si>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</si>
  <si>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</si>
  <si>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</si>
  <si>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</si>
  <si>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</si>
  <si>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</si>
  <si>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</si>
  <si>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</si>
  <si>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</si>
  <si>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</si>
  <si>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</si>
  <si>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</si>
  <si>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</si>
  <si>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</si>
  <si>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</si>
  <si>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</si>
  <si>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</si>
  <si>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</si>
  <si>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</si>
  <si>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</si>
  <si>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</si>
  <si>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</si>
  <si>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</si>
  <si>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</si>
  <si>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</si>
  <si>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</si>
  <si>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</si>
  <si>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</si>
  <si>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</si>
  <si>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</si>
  <si>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</si>
  <si>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</si>
  <si>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</si>
  <si>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</si>
  <si>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</si>
  <si>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</si>
  <si>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</si>
  <si>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</si>
  <si>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</si>
  <si>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</si>
  <si>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</si>
  <si>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</si>
  <si>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</si>
  <si>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</si>
  <si>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</si>
  <si>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</si>
  <si>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</si>
  <si>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</si>
  <si>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</si>
  <si>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</si>
  <si>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</si>
  <si>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</si>
  <si>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</si>
  <si>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</si>
  <si>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</si>
  <si>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</si>
  <si>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</si>
  <si>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</si>
  <si>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</si>
  <si>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</si>
  <si>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</si>
  <si>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</si>
  <si>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</si>
  <si>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</si>
  <si>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</si>
  <si>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</si>
  <si>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</si>
  <si>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</si>
  <si>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</si>
  <si>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</si>
  <si>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</si>
  <si>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</si>
  <si>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</si>
  <si>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</si>
  <si>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</si>
  <si>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</si>
  <si>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</si>
  <si>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</si>
  <si>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</si>
  <si>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</si>
  <si>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</si>
  <si>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</si>
  <si>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</si>
  <si>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</si>
  <si>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</si>
  <si>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</si>
  <si>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</si>
  <si>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</si>
  <si>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</si>
  <si>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</si>
  <si>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</si>
  <si>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</si>
  <si>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</si>
  <si>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</si>
  <si>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</si>
  <si>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</si>
  <si>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</si>
  <si>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</si>
  <si>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</si>
  <si>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</si>
  <si>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</si>
  <si>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</si>
  <si>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</si>
  <si>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</si>
  <si>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</si>
  <si>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</si>
  <si>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</si>
  <si>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</si>
  <si>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</si>
  <si>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</si>
  <si>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</si>
  <si>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</si>
  <si>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</si>
  <si>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</si>
  <si>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</si>
  <si>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</si>
  <si>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</si>
  <si>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</si>
  <si>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</si>
  <si>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</si>
  <si>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</si>
  <si>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</si>
  <si>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</si>
  <si>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</si>
  <si>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</si>
  <si>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</si>
  <si>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</si>
  <si>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</si>
  <si>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</si>
  <si>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</si>
  <si>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</si>
  <si>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</si>
  <si>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</si>
  <si>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</si>
  <si>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</si>
  <si>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</si>
  <si>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</si>
  <si>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</si>
  <si>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</si>
  <si>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</si>
  <si>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</si>
  <si>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</si>
  <si>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</si>
  <si>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</si>
  <si>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</si>
  <si>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</si>
  <si>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</si>
  <si>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</si>
  <si>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</si>
  <si>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</si>
  <si>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</si>
  <si>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</si>
  <si>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</si>
  <si>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</si>
  <si>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</si>
  <si>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</si>
  <si>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</si>
  <si>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</si>
  <si>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</si>
  <si>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</si>
  <si>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</si>
  <si>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</si>
  <si>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</si>
  <si>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</si>
  <si>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</si>
  <si>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</si>
  <si>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</si>
  <si>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</si>
  <si>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</si>
  <si>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</si>
  <si>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</si>
  <si>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</si>
  <si>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</si>
  <si>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</si>
  <si>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</si>
  <si>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</si>
  <si>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</si>
  <si>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</si>
  <si>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</si>
  <si>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</si>
  <si>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</si>
  <si>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</si>
  <si>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</si>
  <si>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</si>
  <si>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</si>
  <si>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</si>
  <si>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</si>
  <si>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</si>
  <si>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</si>
  <si>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</si>
  <si>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</si>
  <si>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</si>
  <si>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</si>
  <si>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</si>
  <si>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</si>
  <si>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</si>
  <si>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</si>
  <si>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</si>
  <si>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</si>
  <si>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</si>
  <si>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</si>
  <si>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</si>
  <si>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</si>
  <si>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</si>
  <si>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</si>
  <si>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</si>
  <si>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</si>
  <si>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</si>
  <si>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</si>
  <si>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</si>
  <si>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</si>
  <si>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</si>
  <si>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</si>
  <si>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</si>
  <si>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</si>
  <si>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</si>
  <si>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</si>
  <si>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</si>
  <si>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</si>
  <si>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</si>
  <si>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</si>
  <si>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</si>
  <si>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</si>
  <si>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</si>
  <si>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</si>
  <si>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</si>
  <si>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</si>
  <si>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</si>
  <si>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</si>
  <si>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</si>
  <si>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</si>
  <si>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</si>
  <si>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</si>
  <si>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</si>
  <si>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</si>
  <si>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</si>
  <si>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</si>
  <si>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</si>
  <si>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</si>
  <si>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</si>
  <si>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</si>
  <si>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</si>
  <si>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</si>
  <si>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</si>
  <si>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</si>
  <si>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</si>
  <si>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</si>
  <si>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</si>
  <si>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</si>
  <si>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</si>
  <si>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</si>
  <si>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</si>
  <si>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</si>
  <si>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</si>
  <si>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</si>
  <si>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</si>
  <si>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</si>
  <si>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</si>
  <si>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</si>
  <si>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</si>
  <si>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</si>
  <si>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</si>
  <si>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</si>
  <si>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</si>
  <si>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</si>
  <si>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</si>
  <si>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</si>
  <si>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</si>
  <si>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</si>
  <si>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</si>
  <si>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</si>
  <si>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</si>
  <si>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</si>
  <si>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</si>
  <si>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</si>
  <si>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</si>
  <si>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</si>
  <si>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</si>
  <si>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</si>
  <si>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</si>
  <si>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</si>
  <si>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</si>
  <si>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</si>
  <si>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</si>
  <si>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</si>
  <si>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</si>
  <si>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</si>
  <si>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</si>
  <si>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</si>
  <si>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</si>
  <si>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</si>
  <si>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</si>
  <si>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</si>
  <si>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</si>
  <si>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</si>
  <si>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</si>
  <si>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</si>
  <si>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</si>
  <si>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</si>
  <si>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</si>
  <si>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</si>
  <si>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</si>
  <si>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</si>
  <si>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</si>
  <si>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</si>
  <si>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</si>
  <si>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</si>
  <si>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</si>
  <si>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</si>
  <si>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</si>
  <si>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</si>
  <si>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</si>
  <si>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</si>
  <si>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</si>
  <si>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</si>
  <si>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</si>
  <si>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</si>
  <si>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</si>
  <si>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</si>
  <si>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</si>
  <si>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</si>
  <si>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</si>
  <si>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</si>
  <si>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</si>
  <si>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</si>
  <si>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</si>
  <si>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</si>
  <si>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</si>
  <si>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</si>
  <si>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</si>
  <si>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</si>
  <si>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</si>
  <si>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</si>
  <si>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</si>
  <si>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</si>
  <si>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</si>
  <si>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</si>
  <si>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</si>
  <si>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</si>
  <si>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</si>
  <si>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</si>
  <si>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</si>
  <si>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</si>
  <si>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</si>
  <si>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</si>
  <si>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</si>
  <si>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</si>
  <si>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</si>
  <si>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</si>
  <si>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</si>
  <si>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</si>
  <si>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</si>
  <si>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</si>
  <si>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</si>
  <si>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</si>
  <si>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</si>
  <si>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</si>
  <si>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</si>
  <si>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</si>
  <si>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</si>
  <si>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</si>
  <si>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</si>
  <si>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</si>
  <si>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</si>
  <si>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</si>
  <si>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</si>
  <si>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</si>
  <si>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</si>
  <si>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</si>
  <si>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</si>
  <si>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</si>
  <si>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</si>
  <si>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</si>
  <si>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</si>
  <si>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</si>
  <si>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</si>
  <si>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</si>
  <si>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</si>
  <si>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</si>
  <si>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</si>
  <si>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</si>
  <si>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</si>
  <si>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</si>
  <si>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</si>
  <si>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</si>
  <si>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</si>
  <si>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</si>
  <si>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</si>
  <si>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</si>
  <si>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</si>
  <si>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</si>
  <si>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</si>
  <si>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</si>
  <si>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</si>
  <si>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</si>
  <si>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</si>
  <si>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</si>
  <si>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</si>
  <si>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</si>
  <si>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</si>
  <si>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</si>
  <si>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</si>
  <si>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</si>
  <si>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</si>
  <si>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</si>
  <si>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</si>
  <si>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</si>
  <si>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</si>
  <si>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</si>
  <si>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</si>
  <si>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</si>
  <si>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</si>
  <si>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</si>
  <si>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</si>
  <si>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</si>
  <si>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</si>
  <si>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</si>
  <si>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</si>
  <si>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</si>
  <si>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</si>
  <si>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</si>
  <si>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</si>
  <si>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</si>
  <si>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</si>
  <si>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</si>
  <si>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</si>
  <si>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</si>
  <si>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</si>
  <si>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</si>
  <si>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</si>
  <si>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</si>
  <si>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</si>
  <si>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</si>
  <si>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</si>
  <si>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</si>
  <si>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</si>
  <si>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</si>
  <si>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</si>
  <si>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</si>
  <si>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</si>
  <si>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</si>
  <si>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</si>
  <si>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</si>
  <si>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</si>
  <si>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</si>
  <si>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</si>
  <si>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</si>
  <si>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</si>
  <si>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</si>
  <si>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</si>
  <si>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</si>
  <si>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</si>
  <si>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</si>
  <si>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</si>
  <si>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</si>
  <si>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</si>
  <si>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</si>
  <si>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</si>
  <si>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</si>
  <si>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</si>
  <si>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</si>
  <si>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</si>
  <si>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</si>
  <si>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</si>
  <si>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</si>
  <si>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</si>
  <si>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</si>
  <si>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</si>
  <si>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</si>
  <si>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</si>
  <si>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</si>
  <si>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</si>
  <si>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</si>
  <si>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</si>
  <si>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</si>
  <si>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</si>
  <si>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</si>
  <si>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</si>
  <si>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</si>
  <si>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</si>
  <si>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</si>
  <si>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</si>
  <si>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</si>
  <si>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</si>
  <si>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</si>
  <si>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</si>
  <si>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</si>
  <si>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</si>
  <si>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</si>
  <si>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</si>
  <si>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</si>
  <si>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</si>
  <si>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</si>
  <si>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</si>
  <si>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</si>
  <si>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</si>
  <si>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</si>
  <si>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</si>
  <si>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</si>
  <si>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</si>
  <si>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</si>
  <si>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</si>
  <si>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</si>
  <si>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</si>
  <si>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</si>
  <si>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</si>
  <si>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</si>
  <si>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</si>
  <si>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</si>
  <si>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</si>
  <si>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</si>
  <si>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</si>
  <si>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</si>
  <si>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</si>
  <si>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</si>
  <si>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</si>
  <si>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</si>
  <si>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</si>
  <si>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</si>
  <si>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</si>
  <si>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</si>
  <si>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</si>
  <si>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</si>
  <si>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</si>
  <si>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</si>
  <si>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</si>
  <si>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</si>
  <si>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</si>
  <si>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</si>
  <si>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</si>
  <si>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</si>
  <si>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</si>
  <si>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</si>
  <si>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</si>
  <si>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</si>
  <si>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</si>
  <si>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</si>
  <si>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</si>
  <si>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</si>
  <si>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</si>
  <si>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</si>
  <si>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</si>
  <si>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</si>
  <si>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</si>
  <si>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</si>
  <si>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</si>
  <si>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</si>
  <si>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</si>
  <si>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</si>
  <si>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</si>
  <si>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</si>
  <si>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</si>
  <si>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</si>
  <si>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</si>
  <si>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</si>
  <si>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</si>
  <si>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</si>
  <si>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</si>
  <si>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</si>
  <si>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</si>
  <si>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</si>
  <si>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</si>
  <si>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</si>
  <si>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</si>
  <si>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</si>
  <si>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</si>
  <si>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</si>
  <si>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</si>
  <si>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</si>
  <si>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</si>
  <si>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</si>
  <si>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</si>
  <si>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</si>
  <si>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</si>
  <si>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</si>
  <si>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</si>
  <si>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</si>
  <si>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</si>
  <si>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</si>
  <si>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</si>
  <si>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</si>
  <si>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</si>
  <si>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</si>
  <si>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</si>
  <si>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</si>
  <si>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</si>
  <si>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</si>
  <si>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</si>
  <si>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</si>
  <si>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</si>
  <si>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</si>
  <si>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</si>
  <si>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</si>
  <si>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</si>
  <si>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</si>
  <si>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</si>
  <si>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</si>
  <si>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</si>
  <si>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</si>
  <si>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</si>
  <si>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</si>
  <si>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</si>
  <si>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</si>
  <si>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</si>
  <si>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</si>
  <si>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</si>
  <si>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</si>
  <si>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</si>
  <si>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</si>
  <si>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</si>
  <si>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</si>
  <si>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</si>
  <si>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</si>
  <si>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</si>
  <si>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</si>
  <si>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</si>
  <si>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</si>
  <si>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</si>
  <si>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</si>
  <si>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</si>
  <si>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</si>
  <si>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</si>
  <si>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</si>
  <si>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</si>
  <si>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</si>
  <si>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</si>
  <si>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</si>
  <si>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</si>
  <si>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</si>
  <si>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</si>
  <si>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</si>
  <si>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</si>
  <si>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</si>
  <si>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</si>
  <si>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</si>
  <si>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</si>
  <si>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</si>
  <si>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</si>
  <si>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</si>
  <si>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</si>
  <si>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</si>
  <si>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</si>
  <si>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</si>
  <si>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</si>
  <si>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</si>
  <si>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</si>
  <si>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</si>
  <si>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</si>
  <si>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</si>
  <si>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</si>
  <si>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</si>
  <si>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</si>
  <si>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</si>
  <si>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</si>
  <si>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</si>
  <si>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</si>
  <si>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</si>
  <si>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</si>
  <si>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</si>
  <si>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</si>
  <si>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</si>
  <si>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</si>
  <si>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</si>
  <si>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</si>
  <si>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</si>
  <si>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</si>
  <si>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</si>
  <si>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</si>
  <si>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</si>
  <si>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</si>
  <si>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</si>
  <si>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</si>
  <si>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</si>
  <si>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</si>
  <si>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</si>
  <si>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</si>
  <si>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</si>
  <si>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</si>
  <si>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</si>
  <si>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</si>
  <si>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</si>
  <si>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</si>
  <si>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</si>
  <si>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</si>
  <si>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</si>
  <si>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</si>
  <si>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</si>
  <si>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</si>
  <si>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</si>
  <si>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</si>
  <si>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</si>
  <si>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</si>
  <si>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</si>
  <si>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</si>
  <si>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</si>
  <si>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</si>
  <si>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</si>
  <si>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</si>
  <si>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</si>
  <si>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</si>
  <si>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</si>
  <si>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</si>
  <si>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</si>
  <si>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</si>
  <si>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</si>
  <si>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</si>
  <si>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</si>
  <si>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</si>
  <si>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</si>
  <si>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</si>
  <si>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</si>
  <si>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</si>
  <si>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</si>
  <si>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</si>
  <si>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</si>
  <si>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</si>
  <si>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</si>
  <si>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</si>
  <si>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</si>
  <si>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</si>
  <si>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</si>
  <si>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</si>
  <si>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</si>
  <si>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</si>
  <si>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</si>
  <si>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</si>
  <si>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</si>
  <si>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</si>
  <si>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</si>
  <si>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</si>
  <si>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</si>
  <si>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</si>
  <si>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</si>
  <si>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</si>
  <si>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</si>
  <si>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</si>
  <si>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</si>
  <si>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</si>
  <si>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</si>
  <si>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</si>
  <si>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</si>
  <si>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</si>
  <si>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</si>
  <si>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</si>
  <si>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</si>
  <si>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</si>
  <si>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</si>
  <si>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</si>
  <si>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</si>
  <si>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</si>
  <si>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</si>
  <si>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</si>
  <si>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</si>
  <si>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</si>
  <si>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</si>
  <si>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</si>
  <si>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</si>
  <si>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</si>
  <si>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</si>
  <si>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</si>
  <si>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</si>
  <si>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</si>
  <si>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</si>
  <si>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</si>
  <si>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</si>
  <si>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</si>
  <si>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</si>
  <si>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</si>
  <si>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</si>
  <si>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</si>
  <si>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</si>
  <si>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</si>
  <si>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</si>
  <si>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</si>
  <si>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</si>
  <si>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</si>
  <si>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</si>
  <si>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</si>
  <si>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</si>
  <si>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</si>
  <si>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</si>
  <si>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</si>
  <si>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</si>
  <si>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</si>
  <si>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</si>
  <si>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</si>
  <si>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</si>
  <si>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</si>
  <si>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</si>
  <si>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</si>
  <si>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</si>
  <si>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</si>
  <si>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</si>
  <si>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</si>
  <si>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</si>
  <si>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</si>
  <si>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</si>
  <si>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</si>
  <si>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</si>
  <si>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</si>
  <si>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</si>
  <si>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</si>
  <si>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</si>
  <si>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</si>
  <si>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</si>
  <si>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</si>
  <si>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</si>
  <si>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</si>
  <si>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</si>
  <si>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</si>
  <si>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</si>
  <si>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</si>
  <si>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</si>
  <si>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</si>
  <si>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</si>
  <si>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</si>
  <si>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</si>
  <si>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</si>
  <si>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</si>
  <si>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</si>
  <si>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</si>
  <si>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</si>
  <si>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</si>
  <si>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</si>
  <si>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</si>
  <si>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</si>
  <si>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</si>
  <si>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</si>
  <si>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</si>
  <si>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</si>
  <si>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</si>
  <si>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</si>
  <si>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</si>
  <si>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</si>
  <si>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</si>
  <si>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</si>
  <si>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</si>
  <si>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</si>
  <si>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</si>
  <si>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</si>
  <si>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</si>
  <si>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</si>
  <si>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</si>
  <si>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</si>
  <si>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</si>
  <si>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</si>
  <si>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</si>
  <si>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</si>
  <si>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</si>
  <si>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</si>
  <si>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</si>
  <si>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</si>
  <si>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</si>
  <si>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</si>
  <si>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</si>
  <si>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</si>
  <si>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</si>
  <si>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</si>
  <si>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</si>
  <si>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</si>
  <si>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</si>
  <si>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</si>
  <si>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</si>
  <si>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</si>
  <si>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</si>
  <si>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</si>
  <si>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</si>
  <si>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</si>
  <si>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</si>
  <si>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</si>
  <si>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</si>
  <si>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</si>
  <si>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</si>
  <si>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</si>
  <si>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</si>
  <si>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</si>
  <si>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</si>
  <si>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</si>
  <si>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</si>
  <si>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</si>
  <si>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</si>
  <si>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</si>
  <si>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</si>
  <si>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</si>
  <si>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</si>
  <si>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</si>
  <si>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</si>
  <si>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</si>
  <si>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</si>
  <si>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</si>
  <si>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</si>
  <si>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</si>
  <si>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</si>
  <si>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</si>
  <si>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</si>
  <si>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</si>
  <si>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</si>
  <si>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</si>
  <si>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</si>
  <si>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</si>
  <si>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</si>
  <si>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</si>
  <si>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</si>
  <si>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</si>
  <si>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</si>
  <si>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</si>
  <si>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</si>
  <si>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</si>
  <si>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</si>
  <si>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</si>
  <si>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</si>
  <si>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</si>
  <si>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</si>
  <si>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</si>
  <si>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</si>
  <si>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</si>
  <si>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</si>
  <si>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</si>
  <si>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</si>
  <si>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</si>
  <si>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</si>
  <si>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</si>
  <si>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</si>
  <si>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</si>
  <si>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</si>
  <si>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</si>
  <si>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</si>
  <si>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</si>
  <si>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</si>
  <si>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</si>
  <si>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</si>
  <si>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</si>
  <si>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</si>
  <si>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</si>
  <si>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</si>
  <si>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</si>
  <si>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</si>
  <si>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</si>
  <si>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</si>
  <si>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</si>
  <si>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</si>
  <si>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</si>
  <si>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</si>
  <si>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</si>
  <si>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</si>
  <si>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</si>
  <si>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</si>
  <si>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</si>
  <si>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</si>
  <si>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</si>
  <si>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</si>
  <si>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</si>
  <si>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</si>
  <si>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</si>
  <si>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</si>
  <si>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</si>
  <si>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</si>
  <si>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</si>
  <si>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</si>
  <si>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</si>
  <si>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</si>
  <si>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</si>
  <si>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</si>
  <si>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</si>
  <si>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</si>
  <si>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</si>
  <si>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</si>
  <si>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</si>
  <si>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</si>
  <si>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</si>
  <si>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</si>
  <si>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</si>
  <si>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</si>
  <si>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</si>
  <si>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</si>
  <si>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</si>
  <si>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</si>
  <si>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</si>
  <si>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</si>
  <si>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</si>
  <si>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</si>
  <si>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</si>
  <si>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</si>
  <si>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</si>
  <si>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</si>
  <si>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</si>
  <si>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</si>
  <si>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</si>
  <si>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</si>
  <si>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</si>
  <si>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</si>
  <si>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</si>
  <si>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</si>
  <si>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</si>
  <si>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</si>
  <si>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</si>
  <si>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</si>
  <si>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</si>
  <si>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</si>
  <si>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</si>
  <si>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</si>
  <si>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</si>
  <si>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</si>
  <si>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</si>
  <si>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</si>
  <si>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</si>
  <si>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</si>
  <si>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</si>
  <si>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</si>
  <si>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</si>
  <si>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</si>
  <si>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</si>
  <si>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</si>
  <si>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</si>
  <si>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</si>
  <si>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</si>
  <si>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</si>
  <si>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</si>
  <si>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</si>
  <si>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</si>
  <si>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</si>
  <si>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</si>
  <si>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</si>
  <si>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</si>
  <si>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</si>
  <si>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</si>
  <si>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</si>
  <si>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</si>
  <si>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</si>
  <si>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</si>
  <si>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</si>
  <si>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</si>
  <si>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</si>
  <si>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</si>
  <si>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</si>
  <si>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</si>
  <si>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</si>
  <si>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</si>
  <si>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</si>
  <si>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</si>
  <si>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</si>
  <si>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</si>
  <si>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</si>
  <si>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</si>
  <si>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</si>
  <si>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</si>
  <si>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</si>
  <si>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</si>
  <si>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</si>
  <si>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</si>
  <si>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</si>
  <si>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</si>
  <si>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</si>
  <si>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</si>
  <si>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</si>
  <si>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</si>
  <si>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</si>
  <si>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</si>
  <si>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</si>
  <si>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</si>
  <si>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</si>
  <si>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</si>
  <si>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</si>
  <si>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</si>
  <si>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</si>
  <si>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</si>
  <si>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</si>
  <si>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</si>
  <si>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</si>
  <si>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</si>
  <si>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</si>
  <si>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</si>
  <si>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</si>
  <si>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</si>
  <si>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</si>
  <si>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</si>
  <si>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</si>
  <si>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</si>
  <si>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</si>
  <si>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</si>
  <si>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</si>
  <si>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</si>
  <si>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</si>
  <si>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</si>
  <si>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</si>
  <si>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</si>
  <si>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</si>
  <si>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</si>
  <si>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</si>
  <si>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</si>
  <si>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</si>
  <si>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</si>
  <si>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</si>
  <si>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</si>
  <si>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</si>
  <si>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</si>
  <si>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</si>
  <si>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</si>
  <si>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</si>
  <si>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</si>
  <si>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</si>
  <si>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</si>
  <si>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</si>
  <si>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</si>
  <si>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</si>
  <si>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</si>
  <si>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</si>
  <si>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</si>
  <si>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</si>
  <si>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</si>
  <si>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</si>
  <si>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</si>
  <si>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</si>
  <si>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</si>
  <si>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</si>
  <si>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</si>
  <si>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</si>
  <si>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</si>
  <si>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</si>
  <si>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</si>
  <si>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</si>
  <si>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</si>
  <si>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</si>
  <si>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</si>
  <si>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</si>
  <si>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</si>
  <si>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</si>
  <si>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</si>
  <si>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</si>
  <si>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</si>
  <si>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</si>
  <si>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</si>
  <si>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</si>
  <si>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</si>
  <si>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</si>
  <si>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</si>
  <si>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</si>
  <si>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</si>
  <si>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</si>
  <si>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</si>
  <si>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</si>
  <si>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</si>
  <si>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</si>
  <si>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</si>
  <si>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</si>
  <si>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</si>
  <si>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</si>
  <si>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</si>
  <si>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</si>
  <si>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</si>
  <si>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</si>
  <si>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</si>
  <si>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</si>
  <si>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</si>
  <si>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</si>
  <si>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</si>
  <si>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</si>
  <si>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</si>
  <si>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</si>
  <si>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</si>
  <si>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</si>
  <si>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</si>
  <si>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</si>
  <si>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</si>
  <si>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</si>
  <si>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</si>
  <si>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</si>
  <si>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</si>
  <si>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</si>
  <si>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</si>
  <si>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</si>
  <si>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</si>
  <si>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</si>
  <si>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</si>
  <si>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</si>
  <si>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</si>
  <si>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</si>
  <si>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</si>
  <si>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</si>
  <si>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</si>
  <si>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</si>
  <si>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</si>
  <si>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</si>
  <si>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</si>
  <si>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</si>
  <si>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</si>
  <si>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</si>
  <si>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</si>
  <si>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</si>
  <si>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</si>
  <si>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</si>
  <si>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</si>
  <si>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</si>
  <si>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</si>
  <si>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</si>
  <si>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</si>
  <si>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</si>
  <si>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</si>
  <si>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</si>
  <si>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</si>
  <si>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</si>
  <si>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</si>
  <si>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</si>
  <si>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</si>
  <si>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</si>
  <si>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</si>
  <si>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</si>
  <si>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</si>
  <si>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</si>
  <si>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</si>
  <si>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</si>
  <si>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</si>
  <si>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</si>
  <si>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</si>
  <si>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</si>
  <si>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</si>
  <si>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</si>
  <si>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</si>
  <si>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</si>
  <si>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</si>
  <si>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</si>
  <si>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</si>
  <si>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</si>
  <si>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</si>
  <si>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</si>
  <si>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</si>
  <si>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</si>
  <si>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</si>
  <si>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</si>
  <si>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</si>
  <si>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</si>
  <si>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</si>
  <si>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</si>
  <si>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</si>
  <si>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</si>
  <si>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</si>
  <si>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</si>
  <si>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</si>
  <si>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</si>
  <si>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</si>
  <si>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</si>
  <si>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</si>
  <si>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</si>
  <si>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</si>
  <si>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</si>
  <si>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</si>
  <si>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</si>
  <si>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</si>
  <si>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</si>
  <si>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</si>
  <si>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</si>
  <si>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</si>
  <si>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</si>
  <si>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</si>
  <si>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</si>
  <si>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</si>
  <si>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</si>
  <si>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</si>
  <si>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</si>
  <si>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</si>
  <si>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</si>
  <si>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</si>
  <si>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</si>
  <si>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</si>
  <si>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</si>
  <si>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</si>
  <si>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</si>
  <si>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</si>
  <si>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</si>
  <si>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</si>
  <si>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</si>
  <si>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</si>
  <si>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</si>
  <si>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</si>
  <si>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</si>
  <si>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</si>
  <si>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</si>
  <si>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</si>
  <si>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</si>
  <si>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</si>
  <si>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</si>
  <si>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</si>
  <si>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</si>
  <si>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</si>
  <si>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</si>
  <si>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</si>
  <si>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</si>
  <si>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</si>
  <si>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</si>
  <si>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</si>
  <si>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</si>
  <si>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</si>
  <si>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</si>
  <si>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</si>
  <si>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</si>
  <si>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</si>
  <si>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</si>
  <si>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</si>
  <si>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</si>
  <si>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</si>
  <si>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</si>
  <si>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</si>
  <si>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</si>
  <si>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</si>
  <si>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</si>
  <si>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</si>
  <si>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</si>
  <si>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</si>
  <si>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</si>
  <si>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</si>
  <si>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</si>
  <si>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</si>
  <si>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</si>
  <si>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</si>
  <si>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</si>
  <si>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</si>
  <si>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</si>
  <si>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</si>
  <si>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</si>
  <si>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</si>
  <si>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</si>
  <si>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</si>
  <si>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</si>
  <si>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</si>
  <si>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</si>
  <si>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</si>
  <si>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</si>
  <si>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</si>
  <si>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</si>
  <si>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</si>
  <si>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</si>
  <si>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</si>
  <si>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</si>
  <si>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</si>
  <si>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</si>
  <si>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</si>
  <si>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</si>
  <si>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</si>
  <si>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</si>
  <si>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</si>
  <si>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</si>
  <si>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</si>
  <si>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</si>
  <si>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</si>
  <si>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</si>
  <si>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</si>
  <si>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</si>
  <si>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</si>
  <si>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</si>
  <si>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</si>
  <si>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</si>
  <si>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</si>
  <si>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</si>
  <si>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</si>
  <si>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</si>
  <si>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</si>
  <si>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</si>
  <si>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</si>
  <si>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</si>
  <si>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</si>
  <si>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</si>
  <si>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</si>
  <si>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</si>
  <si>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</si>
  <si>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</si>
  <si>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</si>
  <si>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</si>
  <si>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</si>
  <si>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</si>
  <si>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</si>
  <si>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</si>
  <si>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</si>
  <si>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</si>
  <si>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</si>
  <si>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</si>
  <si>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</si>
  <si>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</si>
  <si>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</si>
  <si>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</si>
  <si>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</si>
  <si>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</si>
  <si>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</si>
  <si>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</si>
  <si>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</si>
  <si>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</si>
  <si>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</si>
  <si>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</si>
  <si>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</si>
  <si>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</si>
  <si>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</si>
  <si>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</si>
  <si>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</si>
  <si>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</si>
  <si>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</si>
  <si>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</si>
  <si>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</si>
  <si>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</si>
  <si>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</si>
  <si>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</si>
  <si>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</si>
  <si>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</si>
  <si>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</si>
  <si>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</si>
  <si>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</si>
  <si>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</si>
  <si>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</si>
  <si>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</si>
  <si>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</si>
  <si>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</si>
  <si>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</si>
  <si>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</si>
  <si>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</si>
  <si>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</si>
  <si>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</si>
  <si>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</si>
  <si>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</si>
  <si>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</si>
  <si>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</si>
  <si>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</si>
  <si>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</si>
  <si>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</si>
  <si>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</si>
  <si>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</si>
  <si>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</si>
  <si>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</si>
  <si>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</si>
  <si>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</si>
  <si>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</si>
  <si>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</si>
  <si>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</si>
  <si>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</si>
  <si>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</si>
  <si>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</si>
  <si>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</si>
  <si>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</si>
  <si>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</si>
  <si>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</si>
  <si>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</si>
  <si>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</si>
  <si>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</si>
  <si>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</si>
  <si>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</si>
  <si>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</si>
  <si>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</si>
  <si>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</si>
  <si>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</si>
  <si>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</si>
  <si>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</si>
  <si>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</si>
  <si>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</si>
  <si>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</si>
  <si>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</si>
  <si>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</si>
  <si>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</si>
  <si>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</si>
  <si>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</si>
  <si>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</si>
  <si>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</si>
  <si>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</si>
  <si>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</si>
  <si>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</si>
  <si>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</si>
  <si>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</si>
  <si>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</si>
  <si>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</si>
  <si>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</si>
  <si>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</si>
  <si>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</si>
  <si>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</si>
  <si>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</si>
  <si>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</si>
  <si>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</si>
  <si>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</si>
  <si>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</si>
  <si>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</si>
  <si>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</si>
  <si>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</si>
  <si>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</si>
  <si>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</si>
  <si>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</si>
  <si>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</si>
  <si>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</si>
  <si>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</si>
  <si>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</si>
  <si>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</si>
  <si>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</si>
  <si>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</si>
  <si>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</si>
  <si>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</si>
  <si>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</si>
  <si>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</si>
  <si>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</si>
  <si>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</si>
  <si>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</si>
  <si>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</si>
  <si>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</si>
  <si>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</si>
  <si>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</si>
  <si>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</si>
  <si>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</si>
  <si>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</si>
  <si>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</si>
  <si>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</si>
  <si>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</si>
  <si>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</si>
  <si>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</si>
  <si>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</si>
  <si>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</si>
  <si>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</si>
  <si>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</si>
  <si>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</si>
  <si>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</si>
  <si>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</si>
  <si>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</si>
  <si>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</si>
  <si>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</si>
  <si>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</si>
  <si>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</si>
  <si>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</si>
  <si>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</si>
  <si>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</si>
  <si>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</si>
  <si>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</si>
  <si>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</si>
  <si>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</si>
  <si>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</si>
  <si>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</si>
  <si>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</si>
  <si>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</si>
  <si>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</si>
  <si>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</si>
  <si>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</si>
  <si>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</si>
  <si>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</si>
  <si>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</si>
  <si>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</si>
  <si>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</si>
  <si>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</si>
  <si>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</si>
  <si>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</si>
  <si>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</si>
  <si>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</si>
  <si>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</si>
  <si>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</si>
  <si>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</si>
  <si>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</si>
  <si>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</si>
  <si>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</si>
  <si>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</si>
  <si>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</si>
  <si>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</si>
  <si>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</si>
  <si>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</si>
  <si>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</si>
  <si>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</si>
  <si>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</si>
  <si>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</si>
  <si>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</si>
  <si>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</si>
  <si>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</si>
  <si>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</si>
  <si>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</si>
  <si>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</si>
  <si>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</si>
  <si>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</si>
  <si>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</si>
  <si>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</si>
  <si>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</si>
  <si>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</si>
  <si>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</si>
  <si>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</si>
  <si>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</si>
  <si>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</si>
  <si>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</si>
  <si>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</si>
  <si>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</si>
  <si>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</si>
  <si>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</si>
  <si>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</si>
  <si>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</si>
  <si>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</si>
  <si>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</si>
  <si>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</si>
  <si>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</si>
  <si>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</si>
  <si>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</si>
  <si>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</si>
  <si>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</si>
  <si>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</si>
  <si>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</si>
  <si>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</si>
  <si>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</si>
  <si>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</si>
  <si>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</si>
  <si>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</si>
  <si>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</si>
  <si>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</si>
  <si>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</si>
  <si>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</si>
  <si>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</si>
  <si>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</si>
  <si>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</si>
  <si>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</si>
  <si>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</si>
  <si>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</si>
  <si>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</si>
  <si>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</si>
  <si>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</si>
  <si>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</si>
  <si>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</si>
  <si>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</si>
  <si>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</si>
  <si>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</si>
  <si>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</si>
  <si>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</si>
  <si>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</si>
  <si>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</si>
  <si>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</si>
  <si>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</si>
  <si>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</si>
  <si>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</si>
  <si>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</si>
  <si>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</si>
  <si>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</si>
  <si>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</si>
  <si>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</si>
  <si>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</si>
  <si>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</si>
  <si>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</si>
  <si>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</si>
  <si>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</si>
  <si>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</si>
  <si>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</si>
  <si>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</si>
  <si>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</si>
  <si>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</si>
  <si>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</si>
  <si>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</si>
  <si>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</si>
  <si>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</si>
  <si>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</si>
  <si>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</si>
  <si>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</si>
  <si>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</si>
  <si>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</si>
  <si>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</si>
  <si>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</si>
  <si>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</si>
  <si>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</si>
  <si>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</si>
  <si>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</si>
  <si>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</si>
  <si>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</si>
  <si>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</si>
  <si>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</si>
  <si>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</si>
  <si>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</si>
  <si>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</si>
  <si>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</si>
  <si>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</si>
  <si>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</si>
  <si>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</si>
  <si>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</si>
  <si>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</si>
  <si>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</si>
  <si>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</si>
  <si>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</si>
  <si>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</si>
  <si>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</si>
  <si>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</si>
  <si>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</si>
  <si>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</si>
  <si>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</si>
  <si>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</si>
  <si>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</si>
  <si>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</si>
  <si>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</si>
  <si>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</si>
  <si>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</si>
  <si>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</si>
  <si>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</si>
  <si>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</si>
  <si>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</si>
  <si>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</si>
  <si>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</si>
  <si>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</si>
  <si>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</si>
  <si>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</si>
  <si>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</si>
  <si>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</si>
  <si>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</si>
  <si>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</si>
  <si>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</si>
  <si>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</si>
  <si>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</si>
  <si>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</si>
  <si>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</si>
  <si>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</si>
  <si>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</si>
  <si>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</si>
  <si>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</si>
  <si>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</si>
  <si>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</si>
  <si>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</si>
  <si>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</si>
  <si>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</si>
  <si>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</si>
  <si>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</si>
  <si>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</si>
  <si>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</si>
  <si>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</si>
  <si>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</si>
  <si>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</si>
  <si>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</si>
  <si>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</si>
  <si>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</si>
  <si>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</si>
  <si>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</si>
  <si>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</si>
  <si>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</si>
  <si>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</si>
  <si>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</si>
  <si>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</si>
  <si>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</si>
  <si>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</si>
  <si>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</si>
  <si>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</si>
  <si>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</si>
  <si>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</si>
  <si>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</si>
  <si>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</si>
  <si>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</si>
  <si>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</si>
  <si>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</si>
  <si>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</si>
  <si>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</si>
  <si>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</si>
  <si>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</si>
  <si>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</si>
  <si>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</si>
  <si>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</si>
  <si>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</si>
  <si>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</si>
  <si>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</si>
  <si>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</si>
  <si>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</si>
  <si>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</si>
  <si>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</si>
  <si>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</si>
  <si>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</si>
  <si>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</si>
  <si>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</si>
  <si>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</si>
  <si>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</si>
  <si>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</si>
  <si>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</si>
  <si>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</si>
  <si>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</si>
  <si>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</si>
  <si>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</si>
  <si>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</si>
  <si>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</si>
  <si>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</si>
  <si>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</si>
  <si>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</si>
  <si>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</si>
  <si>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</si>
  <si>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</si>
  <si>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</si>
  <si>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</si>
  <si>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</si>
  <si>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</si>
  <si>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</si>
  <si>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</si>
  <si>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</si>
  <si>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</si>
  <si>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</si>
  <si>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</si>
  <si>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</si>
  <si>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</si>
  <si>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</si>
  <si>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</si>
  <si>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</si>
  <si>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</si>
  <si>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</si>
  <si>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</si>
  <si>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</si>
  <si>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</si>
  <si>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</si>
  <si>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</si>
  <si>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</si>
  <si>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</si>
  <si>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</si>
  <si>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</si>
  <si>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</si>
  <si>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</si>
  <si>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</si>
  <si>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</si>
  <si>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</si>
  <si>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</si>
  <si>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</si>
  <si>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</si>
  <si>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</si>
  <si>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</si>
  <si>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</si>
  <si>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</si>
  <si>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</si>
  <si>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</si>
  <si>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</si>
  <si>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</si>
  <si>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</si>
  <si>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</si>
  <si>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</si>
  <si>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</si>
  <si>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</si>
  <si>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</si>
  <si>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</si>
  <si>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</si>
  <si>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</si>
  <si>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</si>
  <si>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</si>
  <si>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</si>
  <si>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</si>
  <si>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</si>
  <si>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</si>
  <si>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</si>
  <si>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</si>
  <si>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</si>
  <si>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</si>
  <si>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</si>
  <si>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</si>
  <si>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</si>
  <si>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</si>
  <si>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</si>
  <si>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</si>
  <si>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</si>
  <si>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</si>
  <si>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</si>
  <si>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</si>
  <si>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</si>
  <si>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</si>
  <si>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</si>
  <si>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</si>
  <si>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</si>
  <si>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</si>
  <si>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</si>
  <si>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</si>
  <si>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</si>
  <si>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</si>
  <si>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</si>
  <si>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</si>
  <si>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</si>
  <si>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</si>
  <si>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</si>
  <si>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</si>
  <si>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</si>
  <si>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</si>
  <si>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</si>
  <si>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</si>
  <si>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</si>
  <si>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</si>
  <si>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</si>
  <si>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</si>
  <si>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</si>
  <si>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</si>
  <si>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</si>
  <si>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</si>
  <si>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</si>
  <si>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</si>
  <si>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</si>
  <si>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</si>
  <si>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</si>
  <si>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</si>
  <si>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</si>
  <si>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</si>
  <si>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</si>
  <si>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</si>
  <si>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</si>
  <si>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</si>
  <si>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</si>
  <si>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</si>
  <si>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</si>
  <si>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</si>
  <si>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</si>
  <si>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</si>
  <si>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</si>
  <si>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</si>
  <si>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</si>
  <si>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</si>
  <si>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</si>
  <si>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</si>
  <si>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</si>
  <si>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</si>
  <si>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</si>
  <si>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</si>
  <si>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</si>
  <si>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</si>
  <si>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</si>
  <si>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</si>
  <si>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</si>
  <si>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</si>
  <si>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</si>
  <si>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</si>
  <si>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</si>
  <si>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</si>
  <si>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</si>
  <si>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</si>
  <si>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</si>
  <si>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</si>
  <si>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</si>
  <si>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</si>
  <si>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</si>
  <si>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</si>
  <si>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</si>
  <si>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</si>
  <si>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</si>
  <si>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</si>
  <si>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</si>
  <si>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</si>
  <si>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</si>
  <si>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</si>
  <si>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</si>
  <si>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</si>
  <si>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</si>
  <si>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</si>
  <si>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</si>
  <si>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</si>
  <si>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</si>
  <si>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</si>
  <si>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</si>
  <si>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</si>
  <si>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</si>
  <si>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</si>
  <si>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</si>
  <si>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</si>
  <si>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</si>
  <si>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</si>
  <si>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</si>
  <si>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</si>
  <si>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</si>
  <si>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</si>
  <si>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</si>
  <si>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</si>
  <si>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</si>
  <si>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</si>
  <si>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</si>
  <si>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</si>
  <si>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</si>
  <si>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</si>
  <si>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</si>
  <si>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</si>
  <si>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</si>
  <si>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</si>
  <si>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</si>
  <si>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</si>
  <si>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</si>
  <si>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</si>
  <si>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</si>
  <si>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</si>
  <si>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</si>
  <si>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</si>
  <si>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</si>
  <si>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</si>
  <si>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</si>
  <si>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</si>
  <si>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</si>
  <si>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</si>
  <si>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</si>
  <si>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</si>
  <si>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</si>
  <si>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</si>
  <si>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</si>
  <si>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</si>
  <si>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</si>
  <si>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</si>
  <si>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</si>
  <si>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</si>
  <si>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</si>
  <si>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</si>
  <si>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</si>
  <si>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</si>
  <si>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</si>
  <si>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</si>
  <si>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</si>
  <si>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</si>
  <si>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</si>
  <si>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</si>
  <si>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</si>
  <si>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</si>
  <si>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</si>
  <si>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</si>
  <si>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</si>
  <si>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</si>
  <si>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</si>
  <si>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</si>
  <si>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</si>
  <si>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</si>
  <si>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</si>
  <si>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</si>
  <si>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</si>
  <si>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</si>
  <si>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</si>
  <si>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</si>
  <si>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</si>
  <si>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</si>
  <si>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</si>
  <si>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</si>
  <si>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</si>
  <si>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</si>
  <si>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</si>
  <si>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</si>
  <si>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</si>
  <si>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</si>
  <si>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</si>
  <si>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</si>
  <si>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</si>
  <si>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</si>
  <si>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</si>
  <si>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</si>
  <si>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</si>
  <si>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</si>
  <si>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</si>
  <si>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</si>
  <si>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</si>
  <si>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</si>
  <si>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</si>
  <si>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</si>
  <si>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</si>
  <si>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</si>
  <si>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</si>
  <si>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</si>
  <si>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</si>
  <si>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</si>
  <si>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</si>
  <si>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</si>
  <si>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</si>
  <si>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</si>
  <si>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</si>
  <si>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</si>
  <si>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</si>
  <si>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</si>
  <si>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</si>
  <si>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</si>
  <si>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</si>
  <si>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</si>
  <si>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</si>
  <si>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</si>
  <si>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</si>
  <si>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</si>
  <si>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</si>
  <si>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</si>
  <si>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</si>
  <si>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</si>
  <si>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</si>
  <si>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</si>
  <si>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</si>
  <si>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</si>
  <si>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</si>
  <si>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</si>
  <si>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</si>
  <si>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</si>
  <si>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</si>
  <si>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</si>
  <si>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</si>
  <si>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</si>
  <si>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</si>
  <si>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</si>
  <si>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</si>
  <si>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</si>
  <si>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</si>
  <si>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</si>
  <si>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</si>
  <si>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</si>
  <si>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</si>
  <si>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</si>
  <si>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</si>
  <si>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</si>
  <si>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</si>
  <si>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</si>
  <si>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</si>
  <si>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</si>
  <si>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</si>
  <si>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</si>
  <si>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</si>
  <si>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</si>
  <si>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</si>
  <si>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</si>
  <si>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</si>
  <si>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</si>
  <si>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</si>
  <si>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</si>
  <si>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</si>
  <si>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</si>
  <si>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</si>
  <si>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</si>
  <si>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</si>
  <si>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</si>
  <si>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</si>
  <si>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</si>
  <si>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</si>
  <si>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</si>
  <si>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</si>
  <si>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</si>
  <si>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</si>
  <si>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</si>
  <si>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</si>
  <si>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</si>
  <si>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</si>
  <si>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</si>
  <si>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</si>
  <si>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</si>
  <si>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</si>
  <si>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</si>
  <si>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</si>
  <si>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</si>
  <si>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</si>
  <si>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</si>
  <si>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</si>
  <si>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</si>
  <si>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</si>
  <si>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</si>
  <si>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</si>
  <si>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</si>
  <si>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</si>
  <si>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</si>
  <si>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</si>
  <si>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</si>
  <si>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</si>
  <si>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</si>
  <si>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</si>
  <si>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</si>
  <si>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</si>
  <si>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</si>
  <si>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</si>
  <si>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</si>
  <si>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</si>
  <si>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</si>
  <si>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</si>
  <si>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</si>
  <si>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</si>
  <si>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</si>
  <si>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</si>
  <si>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</si>
  <si>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</si>
  <si>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</si>
  <si>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</si>
  <si>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</si>
  <si>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</si>
  <si>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</si>
  <si>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</si>
  <si>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</si>
  <si>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</si>
  <si>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</si>
  <si>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</si>
  <si>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</si>
  <si>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</si>
  <si>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</si>
  <si>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</si>
  <si>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</si>
  <si>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</si>
  <si>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</si>
  <si>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</si>
  <si>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</si>
  <si>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</si>
  <si>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</si>
  <si>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</si>
  <si>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</si>
  <si>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</si>
  <si>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</si>
  <si>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</si>
  <si>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</si>
  <si>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</si>
  <si>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</si>
  <si>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</si>
  <si>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</si>
  <si>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</si>
  <si>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</si>
  <si>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</si>
  <si>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</si>
  <si>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</si>
  <si>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</si>
  <si>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</si>
  <si>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</si>
  <si>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</si>
  <si>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</si>
  <si>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</si>
  <si>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</si>
  <si>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</si>
  <si>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</si>
  <si>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</si>
  <si>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</si>
  <si>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</si>
  <si>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</si>
  <si>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</si>
  <si>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</si>
  <si>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</si>
  <si>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</si>
  <si>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</si>
  <si>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</si>
  <si>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</si>
  <si>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</si>
  <si>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</si>
  <si>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</si>
  <si>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</si>
  <si>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</si>
  <si>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</si>
  <si>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</si>
  <si>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</si>
  <si>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</si>
  <si>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</si>
  <si>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</si>
  <si>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</si>
  <si>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</si>
  <si>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</si>
  <si>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</si>
  <si>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</si>
  <si>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</si>
  <si>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</si>
  <si>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</si>
  <si>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</si>
  <si>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</si>
  <si>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</si>
  <si>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</si>
  <si>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</si>
  <si>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</si>
  <si>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</si>
  <si>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</si>
  <si>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</si>
  <si>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</si>
  <si>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</si>
  <si>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</si>
  <si>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</si>
  <si>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</si>
  <si>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</si>
  <si>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</si>
  <si>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</si>
  <si>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</si>
  <si>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</si>
  <si>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</si>
  <si>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</si>
  <si>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</si>
  <si>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</si>
  <si>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</si>
  <si>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</si>
  <si>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</si>
  <si>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</si>
  <si>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</si>
  <si>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</si>
  <si>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</si>
  <si>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</si>
  <si>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</si>
  <si>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</si>
  <si>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</si>
  <si>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</si>
  <si>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</si>
  <si>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</si>
  <si>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</si>
  <si>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</si>
  <si>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</si>
  <si>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</si>
  <si>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</si>
  <si>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</si>
  <si>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</si>
  <si>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</si>
  <si>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</si>
  <si>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</si>
  <si>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</si>
  <si>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</si>
  <si>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</si>
  <si>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</si>
  <si>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</si>
  <si>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</si>
  <si>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</si>
  <si>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</si>
  <si>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</si>
  <si>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</si>
  <si>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</si>
  <si>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</si>
  <si>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</si>
  <si>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</si>
  <si>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</si>
  <si>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</si>
  <si>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</si>
  <si>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</si>
  <si>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</si>
  <si>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</si>
  <si>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</si>
  <si>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</si>
  <si>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</si>
  <si>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</si>
  <si>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</si>
  <si>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</si>
  <si>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</si>
  <si>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</si>
  <si>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</si>
  <si>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</si>
  <si>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</si>
  <si>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</si>
  <si>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</si>
  <si>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</si>
  <si>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</si>
  <si>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</si>
  <si>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</si>
  <si>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</si>
  <si>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</si>
  <si>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</si>
  <si>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</si>
  <si>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</si>
  <si>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</si>
  <si>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</si>
  <si>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</si>
  <si>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</si>
  <si>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</si>
  <si>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</si>
  <si>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</si>
  <si>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</si>
  <si>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</si>
  <si>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</si>
  <si>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</si>
  <si>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</si>
  <si>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</si>
  <si>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</si>
  <si>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</si>
  <si>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</si>
  <si>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</si>
  <si>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</si>
  <si>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</si>
  <si>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</si>
  <si>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</si>
  <si>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</si>
  <si>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</si>
  <si>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</si>
  <si>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</si>
  <si>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</si>
  <si>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</si>
  <si>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</si>
  <si>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</si>
  <si>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</si>
  <si>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</si>
  <si>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</si>
  <si>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</si>
  <si>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</si>
  <si>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</si>
  <si>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</si>
  <si>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</si>
  <si>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</si>
  <si>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</si>
  <si>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</si>
  <si>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</si>
  <si>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</si>
  <si>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</si>
  <si>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</si>
  <si>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</si>
  <si>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</si>
  <si>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</si>
  <si>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</si>
  <si>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</si>
  <si>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</si>
  <si>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</si>
  <si>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</si>
  <si>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</si>
  <si>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</si>
  <si>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</si>
  <si>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</si>
  <si>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</si>
  <si>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</si>
  <si>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</si>
  <si>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</si>
  <si>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</si>
  <si>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</si>
  <si>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</si>
  <si>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</si>
  <si>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</si>
  <si>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</si>
  <si>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</si>
  <si>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</si>
  <si>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</si>
  <si>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</si>
  <si>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</si>
  <si>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</si>
  <si>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</si>
  <si>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</si>
  <si>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</si>
  <si>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</si>
  <si>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</si>
  <si>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</si>
  <si>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</si>
  <si>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</si>
  <si>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</si>
  <si>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</si>
  <si>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</si>
  <si>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</si>
  <si>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</si>
  <si>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</si>
  <si>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</si>
  <si>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</si>
  <si>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</si>
  <si>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</si>
  <si>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</si>
  <si>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</si>
  <si>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</si>
  <si>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</si>
  <si>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</si>
  <si>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</si>
  <si>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</si>
  <si>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</si>
  <si>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</si>
  <si>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</si>
  <si>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</si>
  <si>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</si>
  <si>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</si>
  <si>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</si>
  <si>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</si>
  <si>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</si>
  <si>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</si>
  <si>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</si>
  <si>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</si>
  <si>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</si>
  <si>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</si>
  <si>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</si>
  <si>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</si>
  <si>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</si>
  <si>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</si>
  <si>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</si>
  <si>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</si>
  <si>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</si>
  <si>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</si>
  <si>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</si>
  <si>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</si>
  <si>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</si>
  <si>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</si>
  <si>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</si>
  <si>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</si>
  <si>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</si>
  <si>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</si>
  <si>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</si>
  <si>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</si>
  <si>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</si>
  <si>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</si>
  <si>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</si>
  <si>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</si>
  <si>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</si>
  <si>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</si>
  <si>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</si>
  <si>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</si>
  <si>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</si>
  <si>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</si>
  <si>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</si>
  <si>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</si>
  <si>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</si>
  <si>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</si>
  <si>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</si>
  <si>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</si>
  <si>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</si>
  <si>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</si>
  <si>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</si>
  <si>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</si>
  <si>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</si>
  <si>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</si>
  <si>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</si>
  <si>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</si>
  <si>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</si>
  <si>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</si>
  <si>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</si>
  <si>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</si>
  <si>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</si>
  <si>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</si>
  <si>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</si>
  <si>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</si>
  <si>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</si>
  <si>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</si>
  <si>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</si>
  <si>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</si>
  <si>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</si>
  <si>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</si>
  <si>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</si>
  <si>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</si>
  <si>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</si>
  <si>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</si>
  <si>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</si>
  <si>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</si>
  <si>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</si>
  <si>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</si>
  <si>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</si>
  <si>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</si>
  <si>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</si>
  <si>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</si>
  <si>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</si>
  <si>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</si>
  <si>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</si>
  <si>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</si>
  <si>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</si>
  <si>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</si>
  <si>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</si>
  <si>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</si>
  <si>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</si>
  <si>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</si>
  <si>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</si>
  <si>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</si>
  <si>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</si>
  <si>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</si>
  <si>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</si>
  <si>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</si>
  <si>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</si>
  <si>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</si>
  <si>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</si>
  <si>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</si>
  <si>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</si>
  <si>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</si>
  <si>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</si>
  <si>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</si>
  <si>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</si>
  <si>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</si>
  <si>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</si>
  <si>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</si>
  <si>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</si>
  <si>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</si>
  <si>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</si>
  <si>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</si>
  <si>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</si>
  <si>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</si>
  <si>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</si>
  <si>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</si>
  <si>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</si>
  <si>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</si>
  <si>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</si>
  <si>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</si>
  <si>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</si>
  <si>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</si>
  <si>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</si>
  <si>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</si>
  <si>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</si>
  <si>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</si>
  <si>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</si>
  <si>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</si>
  <si>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</si>
  <si>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</si>
  <si>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</si>
  <si>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</si>
  <si>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</si>
  <si>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</si>
  <si>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</si>
  <si>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</si>
  <si>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</si>
  <si>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</si>
  <si>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</si>
  <si>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</si>
  <si>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</si>
  <si>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</si>
  <si>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</si>
  <si>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</si>
  <si>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</si>
  <si>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</si>
  <si>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</si>
  <si>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</si>
  <si>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</si>
  <si>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</si>
  <si>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</si>
  <si>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</si>
  <si>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</si>
  <si>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</si>
  <si>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</si>
  <si>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</si>
  <si>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</si>
  <si>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</si>
  <si>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</si>
  <si>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</si>
  <si>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</si>
  <si>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</si>
  <si>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</si>
  <si>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</si>
  <si>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</si>
  <si>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</si>
  <si>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</si>
  <si>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</si>
  <si>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</si>
  <si>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</si>
  <si>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</si>
  <si>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</si>
  <si>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</si>
  <si>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</si>
  <si>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</si>
  <si>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</si>
  <si>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</si>
  <si>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</si>
  <si>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</si>
  <si>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</si>
  <si>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</si>
  <si>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</si>
  <si>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</si>
  <si>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</si>
  <si>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</si>
  <si>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</si>
  <si>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</si>
  <si>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</si>
  <si>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</si>
  <si>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</si>
  <si>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</si>
  <si>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</si>
  <si>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</si>
  <si>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</si>
  <si>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</si>
  <si>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</si>
  <si>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</si>
  <si>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</si>
  <si>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</si>
  <si>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</si>
  <si>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</si>
  <si>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</si>
  <si>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</si>
  <si>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</si>
  <si>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</si>
  <si>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</si>
  <si>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</si>
  <si>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</si>
  <si>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</si>
  <si>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</si>
  <si>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</si>
  <si>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</si>
  <si>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</si>
  <si>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</si>
  <si>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</si>
  <si>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</si>
  <si>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</si>
  <si>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</si>
  <si>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</si>
  <si>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</si>
  <si>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</si>
  <si>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</si>
  <si>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</si>
  <si>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</si>
  <si>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</si>
  <si>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</si>
  <si>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</si>
  <si>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</si>
  <si>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</si>
  <si>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</si>
  <si>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</si>
  <si>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</si>
  <si>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</si>
  <si>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</si>
  <si>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</si>
  <si>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</si>
  <si>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</si>
  <si>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</si>
  <si>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</si>
  <si>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</si>
  <si>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</si>
  <si>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</si>
  <si>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</si>
  <si>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</si>
  <si>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</si>
  <si>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</si>
  <si>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</si>
  <si>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</si>
  <si>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</si>
  <si>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</si>
  <si>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</si>
  <si>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</si>
  <si>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</si>
  <si>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</si>
  <si>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</si>
  <si>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</si>
  <si>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</si>
  <si>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</si>
  <si>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</si>
  <si>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</si>
  <si>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</si>
  <si>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</si>
  <si>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</si>
  <si>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</si>
  <si>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</si>
  <si>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</si>
  <si>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</si>
  <si>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</si>
  <si>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</si>
  <si>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</si>
  <si>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</si>
  <si>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</si>
  <si>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</si>
  <si>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</si>
  <si>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</si>
  <si>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</si>
  <si>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</si>
  <si>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</si>
  <si>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</si>
  <si>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</si>
  <si>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</si>
  <si>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</si>
  <si>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</si>
  <si>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</si>
  <si>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</si>
  <si>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</si>
  <si>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</si>
  <si>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</si>
  <si>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</si>
  <si>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</si>
  <si>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</si>
  <si>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</si>
  <si>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</si>
  <si>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</si>
  <si>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</si>
  <si>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</si>
  <si>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</si>
  <si>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</si>
  <si>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</si>
  <si>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</si>
  <si>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</si>
  <si>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</si>
  <si>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</si>
  <si>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</si>
  <si>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</si>
  <si>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</si>
  <si>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</si>
  <si>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</si>
  <si>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</si>
  <si>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</si>
  <si>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</si>
  <si>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</si>
  <si>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</si>
  <si>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</si>
  <si>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</si>
  <si>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</si>
  <si>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</si>
  <si>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</si>
  <si>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</si>
  <si>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</si>
  <si>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</si>
  <si>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</si>
  <si>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</si>
  <si>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</si>
  <si>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</si>
  <si>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</si>
  <si>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</si>
  <si>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</si>
  <si>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</si>
  <si>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</si>
  <si>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</si>
  <si>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</si>
  <si>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</si>
  <si>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</si>
  <si>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</si>
  <si>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</si>
  <si>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</si>
  <si>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</si>
  <si>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</si>
  <si>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</si>
  <si>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</si>
  <si>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</si>
  <si>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</si>
  <si>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</si>
  <si>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</si>
  <si>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</si>
  <si>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</si>
  <si>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</si>
  <si>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</si>
  <si>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</si>
  <si>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</si>
  <si>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</si>
  <si>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</si>
  <si>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</si>
  <si>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</si>
  <si>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</si>
  <si>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</si>
  <si>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</si>
  <si>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</si>
  <si>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</si>
  <si>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</si>
  <si>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</si>
  <si>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</si>
  <si>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</si>
  <si>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</si>
  <si>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</si>
  <si>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</si>
  <si>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</si>
  <si>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</si>
  <si>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</si>
  <si>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</si>
  <si>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</si>
  <si>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</si>
  <si>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</si>
  <si>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</si>
  <si>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</si>
  <si>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</si>
  <si>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</si>
  <si>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</si>
  <si>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</si>
  <si>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</si>
  <si>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</si>
  <si>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</si>
  <si>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</si>
  <si>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</si>
  <si>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</si>
  <si>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</si>
  <si>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</si>
  <si>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</si>
  <si>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</si>
  <si>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</si>
  <si>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</si>
  <si>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</si>
  <si>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</si>
  <si>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</si>
  <si>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</si>
  <si>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</si>
  <si>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</si>
  <si>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</si>
  <si>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</si>
  <si>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</si>
  <si>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</si>
  <si>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</si>
  <si>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</si>
  <si>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</si>
  <si>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</si>
  <si>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</si>
  <si>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</si>
  <si>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</si>
  <si>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</si>
  <si>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</si>
  <si>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</si>
  <si>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</si>
  <si>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</si>
  <si>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</si>
  <si>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</si>
  <si>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</si>
  <si>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</si>
  <si>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</si>
  <si>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</si>
  <si>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</si>
  <si>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</si>
  <si>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</si>
  <si>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</si>
  <si>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</si>
  <si>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</si>
  <si>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</si>
  <si>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</si>
  <si>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</si>
  <si>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</si>
  <si>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</si>
  <si>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</si>
  <si>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</si>
  <si>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</si>
  <si>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</si>
  <si>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</si>
  <si>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</si>
  <si>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</si>
  <si>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</si>
  <si>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</si>
  <si>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</si>
  <si>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</si>
  <si>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</si>
  <si>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</si>
  <si>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</si>
  <si>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</si>
  <si>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</si>
  <si>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</si>
  <si>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</si>
  <si>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</si>
  <si>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</si>
  <si>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</si>
  <si>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</si>
  <si>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</si>
  <si>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</si>
  <si>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</si>
  <si>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</si>
  <si>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</si>
  <si>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</si>
  <si>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</si>
  <si>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</si>
  <si>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</si>
  <si>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</si>
  <si>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</si>
  <si>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</si>
  <si>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</si>
  <si>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</si>
  <si>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</si>
  <si>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</si>
  <si>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</si>
  <si>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</si>
  <si>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</si>
  <si>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</si>
  <si>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</si>
  <si>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</si>
  <si>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</si>
  <si>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</si>
  <si>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</si>
  <si>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</si>
  <si>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</si>
  <si>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</si>
  <si>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</si>
  <si>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</si>
  <si>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</si>
  <si>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</si>
  <si>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</si>
  <si>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</si>
  <si>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</si>
  <si>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</si>
  <si>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</si>
  <si>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</si>
  <si>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</si>
  <si>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</si>
  <si>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</si>
  <si>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</si>
  <si>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</si>
  <si>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</si>
  <si>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</si>
  <si>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</si>
  <si>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</si>
  <si>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</si>
  <si>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</si>
  <si>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</si>
  <si>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</si>
  <si>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</si>
  <si>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</si>
  <si>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</si>
  <si>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</si>
  <si>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</si>
  <si>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</si>
  <si>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</si>
  <si>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</si>
  <si>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</si>
  <si>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</si>
  <si>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</si>
  <si>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</si>
  <si>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</si>
  <si>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</si>
  <si>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</si>
  <si>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</si>
  <si>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</si>
  <si>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</si>
  <si>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</si>
  <si>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</si>
  <si>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</si>
  <si>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</si>
  <si>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</si>
  <si>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</si>
  <si>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</si>
  <si>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</si>
  <si>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</si>
  <si>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</si>
  <si>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</si>
  <si>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</si>
  <si>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</si>
  <si>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</si>
  <si>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</si>
  <si>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</si>
  <si>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</si>
  <si>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</si>
  <si>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</si>
  <si>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</si>
  <si>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</si>
  <si>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</si>
  <si>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</si>
  <si>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</si>
  <si>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</si>
  <si>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</si>
  <si>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</si>
  <si>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</si>
  <si>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</si>
  <si>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</si>
  <si>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</si>
  <si>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</si>
  <si>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</si>
  <si>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</si>
  <si>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</si>
  <si>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</si>
  <si>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</si>
  <si>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</si>
  <si>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</si>
  <si>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</si>
  <si>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</si>
  <si>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</si>
  <si>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</si>
  <si>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</si>
  <si>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</si>
  <si>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</si>
  <si>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</si>
  <si>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</si>
  <si>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</si>
  <si>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</si>
  <si>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</si>
  <si>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</si>
  <si>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</si>
  <si>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</si>
  <si>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</si>
  <si>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</si>
  <si>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</si>
  <si>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</si>
  <si>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</si>
  <si>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</si>
  <si>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</si>
  <si>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</si>
  <si>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</si>
  <si>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</si>
  <si>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</si>
  <si>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</si>
  <si>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</si>
  <si>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</si>
  <si>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</si>
  <si>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</si>
  <si>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</si>
  <si>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</si>
  <si>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</si>
  <si>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</si>
  <si>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</si>
  <si>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</si>
  <si>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</si>
  <si>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</si>
  <si>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</si>
  <si>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</si>
  <si>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</si>
  <si>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</si>
  <si>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</si>
  <si>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</si>
  <si>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</si>
  <si>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</si>
  <si>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</si>
  <si>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</si>
  <si>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</si>
  <si>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</si>
  <si>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</si>
  <si>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</si>
  <si>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</si>
  <si>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</si>
  <si>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</si>
  <si>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</si>
  <si>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</si>
  <si>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</si>
  <si>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</si>
  <si>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</si>
  <si>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</si>
  <si>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</si>
  <si>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</si>
  <si>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</si>
  <si>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</si>
  <si>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</si>
  <si>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</si>
  <si>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</si>
  <si>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</si>
  <si>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</si>
  <si>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</si>
  <si>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</si>
  <si>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</si>
  <si>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</si>
  <si>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</si>
  <si>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</si>
  <si>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</si>
  <si>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</si>
  <si>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</si>
  <si>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</si>
  <si>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</si>
  <si>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</si>
  <si>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</si>
  <si>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</si>
  <si>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</si>
  <si>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</si>
  <si>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</si>
  <si>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</si>
  <si>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</si>
  <si>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</si>
  <si>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</si>
  <si>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</si>
  <si>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</si>
  <si>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</si>
  <si>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</si>
  <si>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</si>
  <si>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</si>
  <si>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</si>
  <si>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</si>
  <si>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</si>
  <si>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</si>
  <si>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</si>
  <si>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</si>
  <si>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</si>
  <si>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</si>
  <si>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</si>
  <si>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</si>
  <si>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</si>
  <si>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</si>
  <si>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</si>
  <si>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</si>
  <si>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</si>
  <si>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</si>
  <si>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</si>
  <si>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</si>
  <si>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</si>
  <si>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</si>
  <si>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</si>
  <si>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</si>
  <si>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</si>
  <si>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</si>
  <si>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</si>
  <si>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</si>
  <si>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</si>
  <si>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</si>
  <si>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</si>
  <si>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</si>
  <si>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</si>
  <si>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</si>
  <si>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</si>
  <si>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</si>
  <si>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</si>
  <si>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</si>
  <si>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</si>
  <si>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</si>
  <si>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</si>
  <si>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</si>
  <si>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</si>
  <si>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</si>
  <si>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</si>
  <si>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</si>
  <si>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</si>
  <si>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</si>
  <si>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</si>
  <si>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</si>
  <si>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</si>
  <si>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</si>
  <si>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</si>
  <si>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</si>
  <si>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</si>
  <si>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</si>
  <si>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</si>
  <si>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</si>
  <si>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</si>
  <si>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</si>
  <si>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</si>
  <si>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</si>
  <si>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</si>
  <si>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</si>
  <si>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</si>
  <si>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</si>
  <si>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</si>
  <si>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</si>
  <si>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</si>
  <si>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</si>
  <si>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</si>
  <si>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</si>
  <si>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</si>
  <si>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</si>
  <si>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</si>
  <si>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</si>
  <si>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</si>
  <si>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</si>
  <si>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</si>
  <si>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</si>
  <si>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</si>
  <si>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</si>
  <si>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</si>
  <si>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</si>
  <si>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</si>
  <si>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</si>
  <si>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</si>
  <si>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</si>
  <si>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</si>
  <si>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</si>
  <si>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</si>
  <si>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</si>
  <si>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</si>
  <si>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</si>
  <si>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</si>
  <si>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</si>
  <si>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</si>
  <si>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</si>
  <si>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</si>
  <si>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</si>
  <si>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</si>
  <si>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</si>
  <si>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</si>
  <si>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</si>
  <si>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</si>
  <si>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</si>
  <si>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</si>
  <si>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</si>
  <si>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</si>
  <si>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</si>
  <si>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</si>
  <si>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</si>
  <si>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</si>
  <si>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</si>
  <si>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</si>
  <si>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</si>
  <si>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</si>
  <si>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</si>
  <si>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</si>
  <si>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</si>
  <si>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</si>
  <si>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</si>
  <si>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</si>
  <si>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</si>
  <si>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</si>
  <si>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</si>
  <si>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</si>
  <si>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</si>
  <si>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</si>
  <si>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</si>
  <si>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</si>
  <si>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</si>
  <si>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</si>
  <si>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</si>
  <si>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</si>
  <si>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</si>
  <si>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</si>
  <si>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</si>
  <si>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</si>
  <si>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</si>
  <si>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</si>
  <si>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</si>
  <si>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</si>
  <si>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</si>
  <si>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</si>
  <si>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</si>
  <si>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</si>
  <si>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</si>
  <si>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</si>
  <si>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</si>
  <si>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</si>
  <si>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</si>
  <si>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</si>
  <si>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</si>
  <si>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</si>
  <si>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</si>
  <si>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</si>
  <si>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</si>
  <si>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</si>
  <si>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</si>
  <si>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</si>
  <si>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</si>
  <si>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</si>
  <si>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</si>
  <si>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</si>
  <si>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</si>
  <si>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</si>
  <si>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</si>
  <si>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</si>
  <si>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</si>
  <si>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</si>
  <si>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</si>
  <si>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</si>
  <si>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</si>
  <si>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</si>
  <si>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</si>
  <si>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</si>
  <si>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</si>
  <si>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</si>
  <si>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</si>
  <si>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</si>
  <si>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</si>
  <si>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</si>
  <si>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</si>
  <si>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</si>
  <si>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</si>
  <si>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</si>
  <si>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</si>
  <si>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</si>
  <si>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</si>
  <si>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</si>
  <si>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</si>
  <si>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</si>
  <si>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</si>
  <si>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</si>
  <si>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</si>
  <si>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</si>
  <si>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</si>
  <si>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</si>
  <si>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</si>
  <si>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</si>
  <si>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</si>
  <si>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</si>
  <si>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</si>
  <si>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</si>
  <si>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</si>
  <si>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</si>
  <si>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</si>
  <si>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</si>
  <si>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</si>
  <si>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</si>
  <si>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</si>
  <si>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</si>
  <si>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</si>
  <si>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</si>
  <si>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</si>
  <si>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</si>
  <si>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</si>
  <si>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</si>
  <si>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</si>
  <si>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</si>
  <si>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</si>
  <si>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</si>
  <si>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</si>
  <si>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</si>
  <si>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</si>
  <si>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</si>
  <si>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</si>
  <si>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</si>
  <si>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</si>
  <si>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</si>
  <si>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</si>
  <si>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</si>
  <si>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</si>
  <si>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</si>
  <si>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</si>
  <si>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</si>
  <si>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</si>
  <si>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</si>
  <si>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</si>
  <si>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</si>
  <si>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</si>
  <si>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</si>
  <si>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</si>
  <si>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</si>
  <si>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</si>
  <si>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</si>
  <si>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</si>
  <si>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</si>
  <si>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</si>
  <si>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</si>
  <si>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</si>
  <si>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</si>
  <si>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</si>
  <si>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</si>
  <si>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</si>
  <si>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</si>
  <si>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</si>
  <si>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</si>
  <si>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</si>
  <si>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</si>
  <si>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</si>
  <si>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</si>
  <si>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</si>
  <si>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</si>
  <si>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</si>
  <si>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</si>
  <si>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</si>
  <si>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</si>
  <si>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</si>
  <si>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</si>
  <si>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</si>
  <si>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</si>
  <si>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</si>
  <si>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</si>
  <si>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</si>
  <si>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</si>
  <si>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</si>
  <si>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</si>
  <si>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</si>
  <si>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</si>
  <si>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</si>
  <si>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</si>
  <si>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</si>
  <si>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</si>
  <si>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</si>
  <si>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</si>
  <si>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</si>
  <si>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</si>
  <si>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</si>
  <si>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</si>
  <si>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</si>
  <si>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</si>
  <si>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</si>
  <si>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</si>
  <si>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</si>
  <si>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</si>
  <si>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</si>
  <si>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</si>
  <si>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</si>
  <si>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</si>
  <si>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</si>
  <si>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</si>
  <si>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</si>
  <si>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</si>
  <si>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</si>
  <si>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</si>
  <si>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</si>
  <si>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</si>
  <si>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</si>
  <si>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</si>
  <si>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</si>
  <si>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</si>
  <si>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</si>
  <si>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</si>
  <si>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</si>
  <si>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</si>
  <si>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</si>
  <si>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</si>
  <si>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</si>
  <si>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</si>
  <si>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</si>
  <si>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</si>
  <si>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</si>
  <si>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</si>
  <si>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</si>
  <si>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</si>
  <si>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</si>
  <si>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</si>
  <si>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</si>
  <si>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</si>
  <si>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</si>
  <si>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</si>
  <si>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</si>
  <si>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</si>
  <si>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</si>
  <si>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</si>
  <si>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</si>
  <si>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</si>
  <si>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</si>
  <si>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</si>
  <si>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</si>
  <si>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</si>
  <si>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</si>
  <si>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</si>
  <si>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</si>
  <si>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</si>
  <si>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</si>
  <si>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</si>
  <si>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</si>
  <si>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</si>
  <si>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</si>
  <si>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</si>
  <si>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</si>
  <si>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</si>
  <si>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</si>
  <si>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</si>
  <si>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</si>
  <si>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</si>
  <si>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</si>
  <si>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</si>
  <si>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</si>
  <si>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</si>
  <si>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</si>
  <si>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</si>
  <si>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</si>
  <si>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</si>
  <si>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</si>
  <si>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</si>
  <si>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</si>
  <si>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</si>
  <si>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</si>
  <si>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</si>
  <si>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</si>
  <si>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</si>
  <si>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</si>
  <si>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</si>
  <si>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</si>
  <si>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</si>
  <si>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</si>
  <si>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</si>
  <si>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</si>
  <si>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</si>
  <si>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</si>
  <si>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</si>
  <si>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</si>
  <si>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</si>
  <si>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</si>
  <si>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</si>
  <si>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</si>
  <si>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</si>
  <si>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</si>
  <si>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</si>
  <si>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</si>
  <si>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</si>
  <si>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</si>
  <si>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</si>
  <si>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</si>
  <si>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</si>
  <si>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</si>
  <si>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</si>
  <si>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</si>
  <si>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</si>
  <si>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</si>
  <si>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</si>
  <si>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</si>
  <si>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</si>
  <si>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</si>
  <si>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</si>
  <si>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</si>
  <si>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</si>
  <si>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</si>
  <si>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</si>
  <si>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</si>
  <si>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</si>
  <si>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</si>
  <si>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</si>
  <si>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</si>
  <si>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</si>
  <si>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</si>
  <si>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</si>
  <si>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</si>
  <si>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</si>
  <si>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</si>
  <si>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</si>
  <si>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</si>
  <si>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</si>
  <si>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</si>
  <si>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</si>
  <si>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</si>
  <si>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</si>
  <si>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</si>
  <si>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</si>
  <si>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</si>
  <si>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</si>
  <si>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</si>
  <si>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</si>
  <si>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</si>
  <si>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</si>
  <si>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</si>
  <si>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</si>
  <si>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</si>
  <si>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</si>
  <si>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</si>
  <si>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</si>
  <si>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</si>
  <si>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</si>
  <si>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</si>
  <si>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</si>
  <si>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</si>
  <si>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</si>
  <si>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</si>
  <si>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</si>
  <si>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</si>
  <si>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</si>
  <si>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</si>
  <si>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</si>
  <si>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</si>
  <si>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</si>
  <si>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</si>
  <si>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</si>
  <si>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</si>
  <si>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</si>
  <si>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</si>
  <si>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</si>
  <si>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</si>
  <si>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</si>
  <si>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</si>
  <si>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</si>
  <si>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</si>
  <si>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</si>
  <si>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</si>
  <si>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</si>
  <si>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</si>
  <si>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</si>
  <si>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</si>
  <si>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</si>
  <si>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</si>
  <si>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</si>
  <si>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</si>
  <si>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</si>
  <si>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</si>
  <si>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</si>
  <si>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</si>
  <si>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</si>
  <si>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</si>
  <si>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</si>
  <si>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</si>
  <si>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</si>
  <si>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</si>
  <si>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</si>
  <si>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</si>
  <si>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</si>
  <si>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</si>
  <si>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</si>
  <si>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</si>
  <si>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</si>
  <si>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</si>
  <si>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</si>
  <si>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</si>
  <si>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</si>
  <si>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</si>
  <si>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</si>
  <si>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</si>
  <si>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</si>
  <si>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</si>
  <si>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</si>
  <si>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</si>
  <si>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</si>
  <si>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</si>
  <si>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</si>
  <si>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</si>
  <si>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</si>
  <si>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</si>
  <si>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</si>
  <si>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</si>
  <si>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</si>
  <si>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</si>
  <si>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</si>
  <si>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</si>
  <si>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</si>
  <si>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</si>
  <si>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</si>
  <si>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</si>
  <si>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</si>
  <si>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</si>
  <si>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</si>
  <si>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</si>
  <si>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</si>
  <si>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</si>
  <si>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</si>
  <si>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</si>
  <si>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</si>
  <si>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</si>
  <si>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</si>
  <si>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</si>
  <si>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</si>
  <si>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</si>
  <si>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</si>
  <si>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</si>
  <si>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</si>
  <si>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</si>
  <si>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</si>
  <si>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</si>
  <si>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</si>
  <si>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</si>
  <si>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</si>
  <si>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</si>
  <si>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</si>
  <si>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</si>
  <si>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</si>
  <si>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</si>
  <si>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</si>
  <si>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</si>
  <si>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</si>
  <si>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</si>
  <si>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</si>
  <si>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</si>
  <si>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</si>
  <si>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</si>
  <si>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</si>
  <si>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</si>
  <si>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</si>
  <si>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</si>
  <si>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</si>
  <si>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</si>
  <si>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</si>
  <si>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</si>
  <si>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</si>
  <si>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</si>
  <si>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</si>
  <si>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</si>
  <si>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</si>
  <si>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</si>
  <si>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</si>
  <si>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</si>
  <si>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</si>
  <si>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</si>
  <si>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</si>
  <si>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</si>
  <si>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</si>
  <si>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</si>
  <si>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</si>
  <si>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</si>
  <si>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</si>
  <si>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</si>
  <si>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</si>
  <si>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</si>
  <si>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</si>
  <si>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</si>
  <si>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</si>
  <si>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</si>
  <si>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</si>
  <si>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</si>
  <si>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</si>
  <si>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</si>
  <si>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</si>
  <si>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</si>
  <si>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</si>
  <si>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</si>
  <si>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</si>
  <si>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</si>
  <si>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</si>
  <si>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</si>
  <si>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</si>
  <si>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</si>
  <si>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</si>
  <si>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</si>
  <si>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</si>
  <si>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</si>
  <si>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</si>
  <si>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</si>
  <si>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</si>
  <si>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</si>
  <si>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</si>
  <si>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</si>
  <si>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</si>
  <si>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</si>
  <si>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</si>
  <si>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</si>
  <si>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</si>
  <si>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</si>
  <si>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</si>
  <si>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</si>
  <si>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</si>
  <si>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</si>
  <si>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</si>
  <si>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</si>
  <si>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</si>
  <si>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</si>
  <si>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</si>
  <si>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</si>
  <si>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</si>
  <si>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</si>
  <si>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</si>
  <si>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</si>
  <si>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</si>
  <si>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</si>
  <si>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</si>
  <si>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</si>
  <si>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</si>
  <si>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</si>
  <si>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</si>
  <si>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</si>
  <si>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</si>
  <si>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</si>
  <si>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</si>
  <si>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</si>
  <si>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</si>
  <si>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</si>
  <si>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</si>
  <si>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</si>
  <si>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</si>
  <si>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</si>
  <si>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</si>
  <si>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</si>
  <si>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</si>
  <si>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</si>
  <si>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</si>
  <si>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</si>
  <si>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</si>
  <si>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</si>
  <si>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</si>
  <si>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</si>
  <si>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</si>
  <si>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</si>
  <si>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</si>
  <si>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</si>
  <si>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</si>
  <si>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</si>
  <si>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</si>
  <si>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</si>
  <si>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</si>
  <si>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</si>
  <si>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</si>
  <si>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</si>
  <si>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</si>
  <si>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</si>
  <si>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</si>
  <si>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</si>
  <si>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</si>
  <si>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</si>
  <si>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</si>
  <si>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</si>
  <si>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</si>
  <si>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</si>
  <si>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</si>
  <si>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</si>
  <si>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</si>
  <si>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</si>
  <si>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</si>
  <si>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</si>
  <si>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</si>
  <si>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</si>
  <si>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</si>
  <si>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</si>
  <si>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</si>
  <si>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</si>
  <si>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</si>
  <si>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</si>
  <si>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</si>
  <si>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</si>
  <si>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</si>
  <si>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</si>
  <si>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</si>
  <si>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</si>
  <si>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</si>
  <si>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</si>
  <si>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</si>
  <si>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</si>
  <si>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</si>
  <si>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</si>
  <si>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</si>
  <si>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</si>
  <si>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</si>
  <si>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</si>
  <si>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</si>
  <si>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</si>
  <si>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</si>
  <si>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</si>
  <si>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</si>
  <si>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</si>
  <si>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</si>
  <si>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</si>
  <si>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</si>
  <si>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</si>
  <si>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</si>
  <si>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</si>
  <si>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</si>
  <si>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</si>
  <si>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</si>
  <si>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</si>
  <si>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</si>
  <si>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</si>
  <si>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</si>
  <si>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</si>
  <si>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</si>
  <si>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</si>
  <si>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</si>
  <si>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</si>
  <si>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</si>
  <si>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</si>
  <si>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</si>
  <si>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</si>
  <si>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</si>
  <si>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</si>
  <si>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</si>
  <si>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</si>
  <si>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</si>
  <si>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</si>
  <si>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</si>
  <si>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</si>
  <si>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</si>
  <si>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</si>
  <si>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</si>
  <si>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</si>
  <si>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</si>
  <si>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</si>
  <si>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</si>
  <si>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</si>
  <si>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</si>
  <si>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</si>
  <si>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</si>
  <si>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</si>
  <si>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</si>
  <si>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</si>
  <si>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</si>
  <si>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</si>
  <si>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</si>
  <si>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</si>
  <si>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</si>
  <si>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</si>
  <si>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</si>
  <si>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</si>
  <si>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</si>
  <si>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</si>
  <si>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</si>
  <si>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</si>
  <si>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</si>
  <si>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</si>
  <si>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</si>
  <si>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</si>
  <si>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</si>
  <si>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</si>
  <si>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</si>
  <si>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</si>
  <si>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</si>
  <si>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</si>
  <si>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</si>
  <si>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</si>
  <si>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</si>
  <si>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</si>
  <si>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</si>
  <si>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</si>
  <si>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</si>
  <si>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</si>
  <si>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</si>
  <si>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</si>
  <si>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</si>
  <si>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</si>
  <si>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</si>
  <si>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</si>
  <si>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</si>
  <si>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</si>
  <si>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</si>
  <si>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</si>
  <si>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</si>
  <si>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</si>
  <si>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</si>
  <si>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</si>
  <si>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</si>
  <si>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</si>
  <si>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</si>
  <si>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</si>
  <si>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</si>
  <si>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</si>
  <si>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</si>
  <si>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</si>
  <si>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</si>
  <si>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</si>
  <si>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</si>
  <si>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</si>
  <si>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</si>
  <si>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</si>
  <si>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</si>
  <si>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</si>
  <si>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</si>
  <si>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</si>
  <si>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</si>
  <si>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</si>
  <si>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</si>
  <si>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</si>
  <si>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</si>
  <si>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</si>
  <si>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</si>
  <si>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</si>
  <si>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</si>
  <si>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</si>
  <si>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</si>
  <si>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</si>
  <si>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</si>
  <si>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</si>
  <si>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</si>
  <si>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</si>
  <si>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</si>
  <si>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</si>
  <si>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</si>
  <si>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</si>
  <si>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</si>
  <si>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</si>
  <si>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</si>
  <si>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</si>
  <si>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</si>
  <si>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</si>
  <si>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</si>
  <si>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</si>
  <si>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</si>
  <si>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</si>
  <si>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</si>
  <si>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</si>
  <si>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</si>
  <si>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</si>
  <si>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</si>
  <si>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</si>
  <si>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</si>
  <si>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</si>
  <si>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</si>
  <si>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</si>
  <si>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</si>
  <si>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</si>
  <si>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</si>
  <si>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</si>
  <si>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</si>
  <si>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</si>
  <si>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</si>
  <si>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</si>
  <si>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</si>
  <si>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</si>
  <si>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</si>
  <si>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</si>
  <si>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</si>
  <si>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</si>
  <si>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</si>
  <si>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</si>
  <si>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</si>
  <si>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</si>
  <si>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</si>
  <si>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</si>
  <si>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</si>
  <si>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</si>
  <si>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</si>
  <si>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</si>
  <si>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</si>
  <si>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</si>
  <si>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</si>
  <si>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</si>
  <si>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</si>
  <si>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</si>
  <si>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</si>
  <si>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</si>
  <si>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</si>
  <si>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</si>
  <si>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</si>
  <si>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</si>
  <si>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</si>
  <si>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</si>
  <si>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</si>
  <si>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</si>
  <si>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</si>
  <si>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</si>
  <si>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</si>
  <si>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</si>
  <si>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</si>
  <si>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</si>
  <si>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</si>
  <si>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</si>
  <si>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</si>
  <si>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</si>
  <si>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</si>
  <si>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</si>
  <si>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</si>
  <si>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</si>
  <si>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</si>
  <si>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</si>
  <si>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</si>
  <si>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</si>
  <si>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</si>
  <si>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</si>
  <si>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</si>
  <si>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</si>
  <si>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</si>
  <si>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</si>
  <si>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</si>
  <si>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</si>
  <si>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</si>
  <si>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</si>
  <si>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</si>
  <si>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</si>
  <si>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</si>
  <si>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</si>
  <si>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</si>
  <si>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</si>
  <si>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</si>
  <si>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</si>
  <si>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</si>
  <si>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</si>
  <si>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</si>
  <si>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</si>
  <si>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</si>
  <si>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</si>
  <si>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</si>
  <si>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</si>
  <si>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</si>
  <si>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</si>
  <si>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</si>
  <si>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</si>
  <si>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</si>
  <si>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</si>
  <si>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</si>
  <si>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</si>
  <si>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</si>
  <si>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</si>
  <si>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</si>
  <si>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</si>
  <si>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</si>
  <si>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</si>
  <si>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</si>
  <si>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</si>
  <si>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</si>
  <si>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</si>
  <si>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</si>
  <si>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</si>
  <si>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</si>
  <si>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</si>
  <si>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</si>
  <si>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</si>
  <si>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</si>
  <si>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</si>
  <si>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</si>
  <si>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</si>
  <si>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</si>
  <si>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</si>
  <si>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</si>
  <si>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</si>
  <si>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</si>
  <si>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</si>
  <si>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</si>
  <si>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</si>
  <si>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</si>
  <si>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</si>
  <si>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</si>
  <si>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</si>
  <si>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</si>
  <si>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</si>
  <si>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</si>
  <si>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</si>
  <si>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</si>
  <si>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</si>
  <si>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</si>
  <si>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</si>
  <si>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</si>
  <si>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</si>
  <si>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</si>
  <si>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</si>
  <si>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</si>
  <si>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</si>
  <si>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</si>
  <si>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</si>
  <si>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</si>
  <si>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</si>
  <si>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</si>
  <si>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</si>
  <si>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</si>
  <si>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</si>
  <si>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</si>
  <si>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</si>
  <si>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</si>
  <si>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</si>
  <si>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</si>
  <si>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</si>
  <si>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</si>
  <si>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</si>
  <si>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</si>
  <si>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</si>
  <si>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</si>
  <si>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</si>
  <si>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</si>
  <si>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</si>
  <si>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</si>
  <si>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</si>
  <si>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</si>
  <si>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</si>
  <si>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</si>
  <si>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</si>
  <si>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</si>
  <si>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</si>
  <si>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</si>
  <si>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</si>
  <si>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</si>
  <si>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</si>
  <si>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</si>
  <si>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</si>
  <si>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</si>
  <si>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</si>
  <si>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</si>
  <si>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</si>
  <si>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</si>
  <si>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</si>
  <si>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</si>
  <si>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</si>
  <si>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</si>
  <si>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</si>
  <si>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</si>
  <si>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</si>
  <si>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</si>
  <si>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</si>
  <si>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</si>
  <si>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</si>
  <si>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</si>
  <si>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</si>
  <si>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</si>
  <si>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</si>
  <si>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</si>
  <si>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</si>
  <si>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</si>
  <si>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</si>
  <si>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</si>
  <si>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</si>
  <si>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</si>
  <si>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</si>
  <si>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</si>
  <si>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</si>
  <si>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</si>
  <si>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</si>
  <si>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</si>
  <si>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</si>
  <si>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</si>
  <si>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</si>
  <si>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</si>
  <si>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</si>
  <si>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</si>
  <si>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</si>
  <si>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</si>
  <si>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</si>
  <si>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</si>
  <si>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</si>
  <si>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</si>
  <si>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</si>
  <si>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</si>
  <si>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</si>
  <si>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</si>
  <si>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</si>
  <si>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</si>
  <si>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</si>
  <si>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</si>
  <si>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</si>
  <si>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</si>
  <si>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</si>
  <si>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</si>
  <si>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</si>
  <si>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</si>
  <si>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</si>
  <si>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</si>
  <si>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</si>
  <si>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</si>
  <si>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</si>
  <si>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</si>
  <si>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</si>
  <si>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</si>
  <si>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</si>
  <si>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</si>
  <si>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</si>
  <si>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</si>
  <si>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</si>
  <si>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</si>
  <si>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</si>
  <si>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</si>
  <si>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</si>
  <si>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</si>
  <si>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</si>
  <si>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</si>
  <si>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</si>
  <si>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</si>
  <si>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</si>
  <si>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</si>
  <si>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</si>
  <si>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</si>
  <si>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</si>
  <si>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</si>
  <si>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</si>
  <si>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</si>
  <si>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</si>
  <si>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</si>
  <si>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</si>
  <si>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</si>
  <si>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</si>
  <si>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</si>
  <si>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</si>
  <si>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</si>
  <si>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</si>
  <si>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</si>
  <si>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</si>
  <si>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</si>
  <si>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</si>
  <si>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</si>
  <si>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</si>
  <si>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</si>
  <si>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</si>
  <si>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</si>
  <si>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</si>
  <si>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</si>
  <si>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</si>
  <si>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</si>
  <si>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</si>
  <si>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</si>
  <si>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</si>
  <si>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</si>
  <si>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</si>
  <si>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</si>
  <si>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</si>
  <si>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</si>
  <si>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</si>
  <si>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</si>
  <si>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</si>
  <si>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</si>
  <si>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</si>
  <si>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</si>
  <si>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</si>
  <si>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</si>
  <si>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</si>
  <si>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</si>
  <si>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</si>
  <si>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</si>
  <si>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</si>
  <si>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</si>
  <si>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</si>
  <si>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</si>
  <si>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</si>
  <si>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</si>
  <si>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</si>
  <si>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</si>
  <si>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</si>
  <si>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</si>
  <si>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</si>
  <si>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</si>
  <si>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</si>
  <si>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</si>
  <si>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</si>
  <si>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</si>
  <si>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</si>
  <si>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</si>
  <si>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</si>
  <si>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</si>
  <si>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</si>
  <si>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</si>
  <si>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</si>
  <si>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</si>
  <si>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</si>
  <si>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</si>
  <si>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</si>
  <si>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</si>
  <si>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</si>
  <si>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</si>
  <si>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</si>
  <si>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</si>
  <si>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</si>
  <si>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</si>
  <si>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</si>
  <si>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</si>
  <si>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</si>
  <si>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</si>
  <si>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</si>
  <si>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</si>
  <si>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</si>
  <si>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</si>
  <si>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</si>
  <si>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</si>
  <si>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</si>
  <si>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</si>
  <si>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</si>
  <si>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</si>
  <si>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</si>
  <si>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</si>
  <si>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</si>
  <si>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</si>
  <si>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</si>
  <si>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</si>
  <si>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</si>
  <si>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</si>
  <si>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</si>
  <si>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</si>
  <si>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</si>
  <si>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</si>
  <si>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</si>
  <si>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</si>
  <si>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</si>
  <si>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</si>
  <si>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</si>
  <si>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</si>
  <si>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</si>
  <si>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</si>
  <si>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</si>
  <si>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</si>
  <si>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</si>
  <si>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</si>
  <si>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</si>
  <si>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</si>
  <si>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</si>
  <si>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</si>
  <si>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</si>
  <si>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</si>
  <si>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</si>
  <si>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</si>
  <si>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</si>
  <si>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</si>
  <si>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</si>
  <si>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</si>
  <si>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</si>
  <si>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</si>
  <si>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</si>
  <si>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</si>
  <si>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</si>
  <si>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</si>
  <si>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</si>
  <si>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</si>
  <si>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</si>
  <si>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</si>
  <si>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</si>
  <si>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</si>
  <si>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</si>
  <si>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</si>
  <si>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</si>
  <si>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</si>
  <si>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</si>
  <si>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</si>
  <si>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</si>
  <si>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</si>
  <si>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</si>
  <si>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</si>
  <si>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</si>
  <si>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</si>
  <si>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</si>
  <si>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</si>
  <si>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</si>
  <si>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</si>
  <si>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</si>
  <si>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</si>
  <si>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</si>
  <si>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</si>
  <si>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</si>
  <si>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</si>
  <si>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</si>
  <si>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</si>
  <si>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</si>
  <si>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</si>
  <si>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</si>
  <si>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</si>
  <si>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</si>
  <si>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</si>
  <si>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</si>
  <si>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</si>
  <si>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</si>
  <si>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</si>
  <si>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</si>
  <si>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</si>
  <si>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</si>
  <si>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</si>
  <si>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</si>
  <si>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</si>
  <si>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</si>
  <si>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</si>
  <si>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</si>
  <si>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</si>
  <si>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</si>
  <si>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</si>
  <si>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</si>
  <si>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</si>
  <si>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</si>
  <si>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</si>
  <si>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</si>
  <si>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</si>
  <si>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</si>
  <si>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</si>
  <si>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</si>
  <si>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</si>
  <si>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</si>
  <si>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</si>
  <si>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</si>
  <si>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</si>
  <si>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</si>
  <si>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</si>
  <si>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</si>
  <si>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</si>
  <si>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</si>
  <si>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</si>
  <si>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</si>
  <si>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</si>
  <si>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</si>
  <si>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</si>
  <si>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</si>
  <si>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</si>
  <si>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</si>
  <si>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</si>
  <si>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</si>
  <si>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</si>
  <si>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</si>
  <si>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</si>
  <si>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</si>
  <si>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</si>
  <si>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</si>
  <si>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</si>
  <si>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</si>
  <si>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</si>
  <si>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</si>
  <si>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</si>
  <si>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</si>
  <si>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</si>
  <si>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</si>
  <si>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</si>
  <si>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</si>
  <si>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</si>
  <si>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</si>
  <si>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</si>
  <si>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</si>
  <si>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</si>
  <si>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</si>
  <si>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</si>
  <si>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</si>
  <si>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</si>
  <si>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</si>
  <si>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</si>
  <si>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</si>
  <si>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</si>
  <si>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</si>
  <si>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</si>
  <si>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</si>
  <si>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</si>
  <si>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</si>
  <si>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</si>
  <si>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</si>
  <si>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</si>
  <si>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</si>
  <si>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</si>
  <si>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</si>
  <si>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</si>
  <si>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</si>
  <si>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</si>
  <si>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</si>
  <si>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</si>
  <si>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</si>
  <si>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</si>
  <si>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</si>
  <si>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</si>
  <si>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</si>
  <si>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</si>
  <si>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</si>
  <si>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</si>
  <si>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</si>
  <si>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</si>
  <si>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</si>
  <si>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</si>
  <si>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</si>
  <si>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</si>
  <si>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</si>
  <si>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</si>
  <si>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</si>
  <si>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</si>
  <si>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</si>
  <si>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</si>
  <si>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</si>
  <si>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</si>
  <si>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</si>
  <si>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</si>
  <si>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</si>
  <si>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</si>
  <si>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</si>
  <si>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</si>
  <si>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</si>
  <si>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</si>
  <si>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</si>
  <si>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</si>
  <si>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</si>
  <si>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</si>
  <si>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</si>
  <si>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</si>
  <si>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</si>
  <si>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</si>
  <si>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</si>
  <si>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</si>
  <si>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</si>
  <si>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</si>
  <si>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</si>
  <si>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</si>
  <si>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</si>
  <si>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</si>
  <si>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</si>
  <si>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</si>
  <si>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</si>
  <si>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</si>
  <si>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</si>
  <si>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</si>
  <si>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</si>
  <si>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</si>
  <si>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</si>
  <si>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</si>
  <si>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</si>
  <si>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</si>
  <si>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</si>
  <si>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</si>
  <si>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</si>
  <si>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</si>
  <si>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</si>
  <si>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</si>
  <si>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</si>
  <si>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</si>
  <si>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</si>
  <si>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</si>
  <si>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</si>
  <si>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</si>
  <si>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</si>
  <si>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</si>
  <si>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</si>
  <si>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</si>
  <si>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</si>
  <si>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</si>
  <si>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</si>
  <si>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</si>
  <si>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</si>
  <si>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</si>
  <si>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</si>
  <si>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</si>
  <si>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</si>
  <si>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</si>
  <si>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</si>
  <si>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</si>
  <si>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</si>
  <si>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</si>
  <si>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</si>
  <si>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</si>
  <si>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</si>
  <si>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</si>
  <si>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</si>
  <si>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</si>
  <si>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</si>
  <si>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</si>
  <si>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</si>
  <si>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</si>
  <si>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</si>
  <si>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</si>
  <si>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</si>
  <si>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</si>
  <si>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</si>
  <si>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</si>
  <si>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</si>
  <si>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</si>
  <si>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</si>
  <si>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</si>
  <si>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</si>
  <si>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</si>
  <si>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</si>
  <si>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</si>
  <si>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</si>
  <si>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</si>
  <si>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</si>
  <si>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</si>
  <si>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</si>
  <si>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</si>
  <si>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</si>
  <si>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</si>
  <si>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</si>
  <si>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</si>
  <si>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</si>
  <si>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</si>
  <si>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</si>
  <si>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</si>
  <si>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</si>
  <si>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</si>
  <si>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</si>
  <si>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</si>
  <si>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</si>
  <si>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</si>
  <si>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</si>
  <si>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</si>
  <si>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</si>
  <si>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</si>
  <si>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</si>
  <si>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</si>
  <si>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</si>
  <si>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</si>
  <si>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</si>
  <si>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</si>
  <si>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</si>
  <si>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</si>
  <si>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</si>
  <si>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</si>
  <si>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</si>
  <si>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</si>
  <si>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</si>
  <si>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</si>
  <si>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</si>
  <si>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</si>
  <si>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</si>
  <si>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</si>
  <si>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</si>
  <si>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</si>
  <si>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</si>
  <si>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</si>
  <si>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</si>
  <si>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</si>
  <si>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</si>
  <si>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</si>
  <si>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</si>
  <si>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</si>
  <si>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</si>
  <si>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</si>
  <si>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</si>
  <si>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</si>
  <si>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</si>
  <si>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</si>
  <si>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</si>
  <si>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</si>
  <si>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</si>
  <si>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</si>
  <si>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</si>
  <si>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</si>
  <si>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</si>
  <si>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</si>
  <si>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</si>
  <si>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</si>
  <si>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</si>
  <si>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</si>
  <si>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</si>
  <si>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</si>
  <si>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</si>
  <si>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</si>
  <si>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</si>
  <si>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</si>
  <si>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</si>
  <si>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</si>
  <si>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</si>
  <si>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</si>
  <si>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</si>
  <si>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</si>
  <si>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</si>
  <si>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</si>
  <si>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</si>
  <si>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</si>
  <si>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</si>
  <si>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</si>
  <si>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</si>
  <si>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</si>
  <si>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</si>
  <si>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</si>
  <si>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</si>
  <si>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</si>
  <si>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</si>
  <si>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</si>
  <si>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</si>
  <si>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</si>
  <si>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</si>
  <si>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</si>
  <si>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</si>
  <si>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</si>
  <si>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</si>
  <si>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</si>
  <si>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</si>
  <si>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</si>
  <si>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</si>
  <si>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</si>
  <si>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</si>
  <si>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</si>
  <si>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</si>
  <si>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</si>
  <si>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</si>
  <si>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</si>
  <si>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</si>
  <si>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</si>
  <si>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</si>
  <si>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</si>
  <si>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</si>
  <si>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</si>
  <si>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</si>
  <si>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</si>
  <si>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</si>
  <si>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</si>
  <si>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</si>
  <si>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</si>
  <si>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</si>
  <si>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</si>
  <si>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</si>
  <si>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</si>
  <si>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</si>
  <si>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</si>
  <si>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</si>
  <si>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</si>
  <si>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</si>
  <si>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</si>
  <si>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</si>
  <si>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</si>
  <si>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</si>
  <si>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</si>
  <si>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</si>
  <si>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</si>
  <si>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</si>
  <si>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</si>
  <si>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</si>
  <si>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</si>
  <si>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</si>
  <si>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</si>
  <si>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</si>
  <si>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</si>
  <si>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</si>
  <si>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</si>
  <si>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</si>
  <si>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</si>
  <si>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</si>
  <si>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</si>
  <si>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</si>
  <si>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</si>
  <si>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</si>
  <si>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</si>
  <si>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</si>
  <si>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</si>
  <si>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</si>
  <si>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</si>
  <si>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</si>
  <si>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</si>
  <si>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</si>
  <si>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</si>
  <si>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</si>
  <si>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</si>
  <si>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</si>
  <si>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</si>
  <si>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</si>
  <si>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</si>
  <si>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</si>
  <si>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</si>
  <si>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</si>
  <si>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</si>
  <si>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</si>
  <si>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</si>
  <si>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</si>
  <si>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</si>
  <si>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</si>
  <si>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</si>
  <si>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</si>
  <si>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</si>
  <si>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</si>
  <si>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</si>
  <si>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</si>
  <si>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</si>
  <si>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</si>
  <si>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</si>
  <si>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</si>
  <si>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</si>
  <si>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</si>
  <si>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</si>
  <si>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</si>
  <si>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</si>
  <si>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</si>
  <si>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</si>
  <si>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</si>
  <si>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</si>
  <si>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</si>
  <si>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</si>
  <si>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</si>
  <si>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</si>
  <si>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</si>
  <si>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</si>
  <si>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</si>
  <si>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</si>
  <si>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</si>
  <si>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</si>
  <si>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</si>
  <si>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</si>
  <si>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</si>
  <si>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</si>
  <si>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</si>
  <si>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</si>
  <si>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</si>
  <si>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</si>
  <si>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</si>
  <si>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</si>
  <si>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</si>
  <si>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</si>
  <si>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</si>
  <si>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</si>
  <si>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</si>
  <si>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</si>
  <si>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</si>
  <si>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</si>
  <si>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</si>
  <si>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</si>
  <si>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</si>
  <si>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</si>
  <si>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</si>
  <si>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</si>
  <si>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</si>
  <si>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</si>
  <si>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</si>
  <si>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</si>
  <si>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</si>
  <si>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</si>
  <si>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</si>
  <si>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</si>
  <si>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</si>
  <si>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</si>
  <si>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</si>
  <si>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</si>
  <si>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</si>
  <si>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</si>
  <si>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</si>
  <si>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</si>
  <si>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</si>
  <si>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</si>
  <si>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</si>
  <si>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</si>
  <si>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</si>
  <si>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</si>
  <si>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</si>
  <si>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</si>
  <si>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</si>
  <si>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</si>
  <si>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</si>
  <si>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</si>
  <si>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</si>
  <si>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</si>
  <si>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</si>
  <si>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</si>
  <si>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</si>
  <si>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</si>
  <si>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</si>
  <si>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</si>
  <si>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</si>
  <si>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</si>
  <si>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</si>
  <si>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</si>
  <si>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</si>
  <si>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</si>
  <si>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</si>
  <si>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</si>
  <si>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</si>
  <si>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</si>
  <si>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</si>
  <si>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</si>
  <si>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</si>
  <si>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</si>
  <si>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</si>
  <si>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</si>
  <si>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</si>
  <si>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</si>
  <si>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</si>
  <si>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</si>
  <si>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</si>
  <si>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</si>
  <si>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</si>
  <si>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</si>
  <si>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</si>
  <si>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</si>
  <si>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</si>
  <si>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</si>
  <si>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</si>
  <si>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</si>
  <si>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</si>
  <si>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</si>
  <si>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</si>
  <si>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</si>
  <si>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</si>
  <si>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</si>
  <si>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</si>
  <si>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</si>
  <si>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</si>
  <si>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</si>
  <si>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</si>
  <si>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</si>
  <si>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</si>
  <si>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</si>
  <si>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</si>
  <si>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</si>
  <si>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</si>
  <si>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</si>
  <si>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</si>
  <si>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</si>
  <si>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</si>
  <si>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</si>
  <si>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</si>
  <si>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</si>
  <si>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</si>
  <si>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</si>
  <si>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</si>
  <si>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</si>
  <si>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</si>
  <si>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</si>
  <si>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</si>
  <si>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</si>
  <si>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</si>
  <si>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</si>
  <si>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</si>
  <si>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</si>
  <si>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</si>
  <si>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</si>
  <si>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</si>
  <si>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</si>
  <si>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</si>
  <si>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</si>
  <si>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</si>
  <si>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</si>
  <si>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</si>
  <si>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</si>
  <si>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</si>
  <si>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</si>
  <si>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</si>
  <si>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</si>
  <si>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</si>
  <si>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</si>
  <si>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</si>
  <si>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</si>
  <si>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</si>
  <si>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</si>
  <si>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</si>
  <si>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</si>
  <si>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</si>
  <si>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</si>
  <si>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</si>
  <si>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</si>
  <si>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</si>
  <si>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</si>
  <si>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</si>
  <si>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</si>
  <si>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</si>
  <si>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</si>
  <si>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</si>
  <si>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</si>
  <si>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</si>
  <si>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</si>
  <si>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</si>
  <si>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</si>
  <si>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</si>
  <si>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</si>
  <si>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</si>
  <si>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</si>
  <si>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</si>
  <si>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</si>
  <si>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</si>
  <si>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</si>
  <si>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</si>
  <si>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</si>
  <si>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</si>
  <si>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</si>
  <si>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</si>
  <si>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</si>
  <si>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</si>
  <si>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</si>
  <si>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</si>
  <si>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</si>
  <si>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</si>
  <si>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</si>
  <si>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</si>
  <si>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</si>
  <si>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</si>
  <si>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</si>
  <si>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</si>
  <si>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</si>
  <si>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</si>
  <si>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</si>
  <si>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</si>
  <si>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</si>
  <si>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</si>
  <si>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</si>
  <si>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</si>
  <si>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</si>
  <si>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</si>
  <si>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</si>
  <si>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</si>
  <si>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</si>
  <si>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</si>
  <si>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</si>
  <si>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</si>
  <si>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</si>
  <si>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</si>
  <si>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</si>
  <si>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</si>
  <si>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</si>
  <si>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</si>
  <si>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</si>
  <si>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</si>
  <si>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</si>
  <si>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</si>
  <si>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</si>
  <si>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</si>
  <si>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</si>
  <si>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</si>
  <si>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</si>
  <si>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</si>
  <si>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</si>
  <si>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</si>
  <si>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</si>
  <si>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</si>
  <si>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</si>
  <si>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</si>
  <si>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</si>
  <si>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</si>
  <si>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</si>
  <si>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</si>
  <si>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</si>
  <si>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</si>
  <si>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</si>
  <si>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</si>
  <si>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</si>
  <si>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</si>
  <si>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</si>
  <si>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</si>
  <si>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</si>
  <si>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</si>
  <si>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</si>
  <si>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</si>
  <si>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</si>
  <si>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</si>
  <si>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</si>
  <si>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</si>
  <si>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</si>
  <si>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</si>
  <si>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</si>
  <si>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</si>
  <si>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</si>
  <si>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</si>
  <si>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</si>
  <si>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</si>
  <si>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</si>
  <si>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</si>
  <si>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</si>
  <si>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</si>
  <si>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</si>
  <si>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</si>
  <si>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</si>
  <si>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</si>
  <si>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</si>
  <si>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</si>
  <si>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</si>
  <si>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</si>
  <si>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</si>
  <si>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</si>
  <si>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</si>
  <si>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</si>
  <si>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</si>
  <si>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</si>
  <si>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</si>
  <si>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</si>
  <si>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</si>
  <si>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</si>
  <si>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</si>
  <si>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</si>
  <si>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</si>
  <si>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</si>
  <si>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</si>
  <si>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</si>
  <si>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</si>
  <si>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</si>
  <si>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</si>
  <si>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</si>
  <si>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</si>
  <si>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</si>
  <si>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</si>
  <si>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</si>
  <si>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</si>
  <si>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</si>
  <si>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</si>
  <si>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</si>
  <si>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</si>
  <si>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</si>
  <si>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</si>
  <si>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</si>
  <si>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</si>
  <si>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</si>
  <si>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</si>
  <si>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</si>
  <si>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</si>
  <si>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</si>
  <si>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</si>
  <si>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</si>
  <si>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</si>
  <si>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</si>
  <si>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</si>
  <si>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</si>
  <si>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</si>
  <si>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</si>
  <si>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</si>
  <si>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</si>
  <si>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</si>
  <si>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</si>
  <si>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</si>
  <si>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</si>
  <si>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</si>
  <si>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</si>
  <si>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</si>
  <si>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</si>
  <si>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</si>
  <si>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</si>
  <si>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</si>
  <si>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</si>
  <si>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</si>
  <si>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</si>
  <si>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</si>
  <si>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</si>
  <si>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</si>
  <si>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</si>
  <si>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</si>
  <si>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</si>
  <si>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</si>
  <si>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</si>
  <si>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</si>
  <si>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</si>
  <si>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</si>
  <si>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</si>
  <si>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</si>
  <si>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</si>
  <si>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</si>
  <si>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</si>
  <si>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</si>
  <si>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</si>
  <si>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</si>
  <si>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</si>
  <si>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</si>
  <si>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</si>
  <si>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</si>
  <si>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</si>
  <si>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</si>
  <si>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</si>
  <si>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</si>
  <si>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</si>
  <si>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</si>
  <si>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</si>
  <si>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</si>
  <si>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</si>
  <si>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</si>
  <si>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</si>
  <si>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</si>
  <si>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</si>
  <si>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</si>
  <si>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</si>
  <si>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</si>
  <si>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</si>
  <si>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</si>
  <si>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</si>
  <si>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</si>
  <si>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</si>
  <si>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</si>
  <si>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</si>
  <si>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</si>
  <si>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</si>
  <si>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</si>
  <si>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</si>
  <si>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</si>
  <si>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</si>
  <si>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</si>
  <si>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</si>
  <si>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</si>
  <si>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</si>
  <si>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</si>
  <si>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</si>
  <si>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</si>
  <si>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</si>
  <si>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</si>
  <si>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</si>
  <si>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</si>
  <si>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</si>
  <si>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</si>
  <si>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</si>
  <si>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</si>
  <si>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</si>
  <si>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</si>
  <si>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</si>
  <si>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</si>
  <si>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</si>
  <si>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</si>
  <si>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</si>
  <si>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</si>
  <si>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</si>
  <si>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</si>
  <si>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</si>
  <si>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</si>
  <si>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</si>
  <si>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</si>
  <si>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</si>
  <si>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</si>
  <si>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</si>
  <si>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</si>
  <si>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</si>
  <si>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</si>
  <si>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</si>
  <si>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</si>
  <si>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</si>
  <si>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</si>
  <si>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</si>
  <si>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</si>
  <si>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</si>
  <si>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</si>
  <si>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</si>
  <si>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</si>
  <si>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</si>
  <si>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</si>
  <si>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</si>
  <si>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</si>
  <si>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</si>
  <si>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</si>
  <si>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</si>
  <si>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</si>
  <si>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</si>
  <si>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</si>
  <si>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</si>
  <si>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</si>
  <si>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</si>
  <si>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</si>
  <si>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</si>
  <si>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</si>
  <si>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</si>
  <si>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</si>
  <si>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</si>
  <si>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</si>
  <si>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</si>
  <si>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</si>
  <si>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</si>
  <si>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</si>
  <si>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</si>
  <si>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</si>
  <si>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</si>
  <si>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</si>
  <si>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</si>
  <si>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</si>
  <si>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</si>
  <si>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</si>
  <si>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</si>
  <si>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</si>
  <si>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</si>
  <si>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</si>
  <si>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</si>
  <si>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</si>
  <si>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</si>
  <si>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</si>
  <si>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</si>
  <si>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</si>
  <si>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</si>
  <si>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</si>
  <si>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</si>
  <si>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</si>
  <si>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</si>
  <si>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</si>
  <si>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</si>
  <si>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</si>
  <si>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</si>
  <si>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</si>
  <si>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</si>
  <si>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</si>
  <si>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</si>
  <si>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</si>
  <si>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</si>
  <si>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</si>
  <si>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</si>
  <si>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</si>
  <si>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</si>
  <si>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</si>
  <si>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</si>
  <si>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</si>
  <si>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</si>
  <si>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</si>
  <si>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</si>
  <si>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</si>
  <si>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</si>
  <si>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</si>
  <si>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</si>
  <si>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</si>
  <si>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</si>
  <si>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</si>
  <si>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</si>
  <si>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</si>
  <si>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</si>
  <si>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</si>
  <si>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</si>
  <si>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</si>
  <si>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</si>
  <si>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</si>
  <si>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</si>
  <si>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</si>
  <si>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</si>
  <si>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</si>
  <si>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</si>
  <si>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</si>
  <si>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</si>
  <si>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</si>
  <si>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</si>
  <si>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</si>
  <si>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</si>
  <si>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</si>
  <si>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</si>
  <si>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</si>
  <si>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</si>
  <si>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</si>
  <si>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</si>
  <si>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</si>
  <si>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</si>
  <si>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</si>
  <si>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</si>
  <si>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</si>
  <si>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</si>
  <si>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</si>
  <si>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</si>
  <si>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</si>
  <si>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</si>
  <si>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</si>
  <si>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</si>
  <si>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</si>
  <si>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</si>
  <si>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</si>
  <si>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</si>
  <si>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</si>
  <si>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</si>
  <si>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</si>
  <si>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</si>
  <si>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</si>
  <si>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</si>
  <si>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</si>
  <si>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</si>
  <si>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</si>
  <si>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</si>
  <si>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</si>
  <si>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</si>
  <si>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</si>
  <si>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</si>
  <si>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</si>
  <si>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</si>
  <si>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</si>
  <si>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</si>
  <si>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</si>
  <si>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</si>
  <si>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</si>
  <si>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</si>
  <si>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</si>
  <si>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</si>
  <si>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</si>
  <si>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</si>
  <si>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</si>
  <si>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</si>
  <si>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</si>
  <si>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</si>
  <si>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</si>
  <si>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</si>
  <si>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</si>
  <si>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</si>
  <si>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</si>
  <si>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</si>
  <si>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</si>
  <si>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</si>
  <si>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</si>
  <si>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</si>
  <si>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</si>
  <si>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</si>
  <si>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</si>
  <si>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</si>
  <si>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</si>
  <si>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</si>
  <si>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</si>
  <si>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</si>
  <si>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</si>
  <si>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</si>
  <si>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</si>
  <si>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</si>
  <si>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</si>
  <si>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</si>
  <si>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</si>
  <si>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</si>
  <si>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</si>
  <si>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</si>
  <si>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</si>
  <si>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</si>
  <si>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</si>
  <si>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</si>
  <si>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</si>
  <si>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</si>
  <si>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</si>
  <si>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</si>
  <si>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</si>
  <si>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</si>
  <si>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</si>
  <si>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</si>
  <si>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</si>
  <si>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</si>
  <si>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</si>
  <si>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</si>
  <si>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</si>
  <si>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</si>
  <si>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</si>
  <si>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</si>
  <si>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</si>
  <si>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</si>
  <si>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</si>
  <si>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</si>
  <si>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</si>
  <si>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</si>
  <si>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</si>
  <si>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</si>
  <si>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</si>
  <si>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</si>
  <si>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</si>
  <si>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</si>
  <si>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</si>
  <si>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</si>
  <si>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</si>
  <si>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</si>
  <si>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</si>
  <si>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</si>
  <si>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</si>
  <si>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</si>
  <si>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</si>
  <si>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</si>
  <si>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</si>
  <si>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</si>
  <si>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</si>
  <si>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</si>
  <si>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</si>
  <si>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</si>
  <si>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</si>
  <si>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</si>
  <si>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</si>
  <si>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</si>
  <si>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</si>
  <si>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</si>
  <si>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</si>
  <si>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</si>
  <si>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</si>
  <si>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</si>
  <si>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</si>
  <si>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</si>
  <si>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</si>
  <si>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</si>
  <si>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</si>
  <si>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</si>
  <si>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</si>
  <si>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</si>
  <si>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</si>
  <si>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</si>
  <si>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</si>
  <si>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</si>
  <si>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</si>
  <si>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</si>
  <si>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</si>
  <si>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</si>
  <si>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</si>
  <si>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</si>
  <si>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</si>
  <si>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</si>
  <si>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</si>
  <si>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</si>
  <si>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</si>
  <si>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</si>
  <si>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</si>
  <si>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</si>
  <si>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</si>
  <si>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</si>
  <si>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</si>
  <si>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</si>
  <si>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</si>
  <si>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</si>
  <si>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</si>
  <si>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</si>
  <si>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</si>
  <si>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</si>
  <si>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</si>
  <si>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</si>
  <si>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</si>
  <si>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</si>
  <si>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</si>
  <si>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</si>
  <si>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</si>
  <si>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</si>
  <si>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</si>
  <si>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</si>
  <si>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</si>
  <si>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</si>
  <si>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</si>
  <si>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</si>
  <si>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</si>
  <si>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</si>
  <si>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</si>
  <si>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</si>
  <si>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</si>
  <si>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</si>
  <si>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</si>
  <si>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</si>
  <si>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</si>
  <si>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</si>
  <si>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</si>
  <si>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</si>
  <si>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</si>
  <si>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</si>
  <si>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</si>
  <si>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</si>
  <si>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</si>
  <si>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</si>
  <si>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</si>
  <si>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</si>
  <si>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</si>
  <si>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</si>
  <si>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</si>
  <si>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</si>
  <si>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</si>
  <si>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</si>
  <si>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</si>
  <si>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</si>
  <si>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</si>
  <si>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</si>
  <si>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</si>
  <si>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</si>
  <si>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</si>
  <si>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</si>
  <si>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</si>
  <si>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</si>
  <si>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</si>
  <si>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</si>
  <si>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</si>
  <si>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</si>
  <si>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</si>
  <si>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</si>
  <si>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</si>
  <si>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</si>
  <si>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</si>
  <si>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</si>
  <si>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</si>
  <si>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</si>
  <si>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</si>
  <si>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</si>
  <si>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</si>
  <si>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</si>
  <si>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</si>
  <si>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</si>
  <si>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</si>
  <si>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</si>
  <si>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</si>
  <si>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</si>
  <si>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</si>
  <si>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</si>
  <si>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</si>
  <si>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</si>
  <si>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</si>
  <si>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</si>
  <si>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</si>
  <si>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</si>
  <si>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</si>
  <si>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</si>
  <si>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</si>
  <si>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</si>
  <si>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</si>
  <si>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</si>
  <si>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</si>
  <si>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</si>
  <si>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</si>
  <si>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</si>
  <si>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</si>
  <si>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</si>
  <si>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</si>
  <si>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</si>
  <si>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</si>
  <si>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</si>
  <si>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</si>
  <si>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</si>
  <si>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</si>
  <si>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</si>
  <si>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</si>
  <si>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</si>
  <si>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</si>
  <si>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</si>
  <si>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</si>
  <si>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</si>
  <si>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</si>
  <si>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</si>
  <si>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</si>
  <si>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</si>
  <si>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</si>
  <si>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</si>
  <si>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</si>
  <si>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</si>
  <si>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</si>
  <si>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</si>
  <si>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</si>
  <si>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</si>
  <si>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</si>
  <si>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</si>
  <si>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</si>
  <si>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</si>
  <si>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</si>
  <si>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</si>
  <si>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</si>
  <si>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</si>
  <si>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</si>
  <si>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</si>
  <si>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</si>
  <si>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</si>
  <si>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</si>
  <si>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</si>
  <si>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</si>
  <si>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</si>
  <si>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</si>
  <si>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</si>
  <si>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</si>
  <si>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</si>
  <si>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</si>
  <si>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</si>
  <si>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</si>
  <si>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</si>
  <si>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</si>
  <si>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</si>
  <si>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</si>
  <si>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</si>
  <si>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</si>
  <si>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</si>
  <si>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</si>
  <si>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</si>
  <si>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</si>
  <si>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</si>
  <si>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</si>
  <si>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</si>
  <si>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</si>
  <si>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</si>
  <si>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</si>
  <si>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</si>
  <si>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</si>
  <si>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</si>
  <si>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</si>
  <si>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</si>
  <si>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</si>
  <si>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</si>
  <si>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</si>
  <si>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</si>
  <si>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</si>
  <si>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</si>
  <si>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</si>
  <si>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</si>
  <si>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</si>
  <si>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</si>
  <si>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</si>
  <si>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</si>
  <si>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</si>
  <si>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</si>
  <si>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</si>
  <si>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</si>
  <si>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</si>
  <si>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</si>
  <si>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</si>
  <si>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</si>
  <si>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</si>
  <si>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</si>
  <si>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</si>
  <si>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</si>
  <si>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</si>
  <si>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</si>
  <si>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</si>
  <si>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</si>
  <si>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</si>
  <si>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</si>
  <si>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</si>
  <si>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</si>
  <si>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</si>
  <si>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</si>
  <si>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</si>
  <si>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</si>
  <si>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</si>
  <si>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</si>
  <si>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</si>
  <si>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</si>
  <si>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</si>
  <si>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</si>
  <si>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</si>
  <si>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</si>
  <si>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</si>
  <si>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</si>
  <si>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</si>
  <si>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</si>
  <si>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</si>
  <si>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</si>
  <si>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</si>
  <si>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</si>
  <si>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</si>
  <si>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</si>
  <si>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</si>
  <si>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</si>
  <si>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</si>
  <si>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</si>
  <si>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</si>
  <si>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</si>
  <si>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</si>
  <si>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</si>
  <si>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</si>
  <si>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</si>
  <si>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</si>
  <si>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</si>
  <si>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</si>
  <si>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</si>
  <si>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</si>
  <si>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</si>
  <si>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</si>
  <si>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</si>
  <si>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</si>
  <si>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</si>
  <si>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</si>
  <si>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</si>
  <si>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</si>
  <si>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</si>
  <si>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</si>
  <si>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</si>
  <si>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</si>
  <si>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</si>
  <si>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</si>
  <si>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</si>
  <si>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</si>
  <si>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</si>
  <si>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</si>
  <si>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</si>
  <si>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</si>
  <si>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</si>
  <si>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</si>
  <si>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</si>
  <si>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</si>
  <si>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</si>
  <si>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</si>
  <si>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</si>
  <si>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</si>
  <si>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</si>
  <si>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</si>
  <si>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</si>
  <si>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</si>
  <si>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</si>
  <si>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</si>
  <si>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</si>
  <si>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</si>
  <si>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</si>
  <si>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</si>
  <si>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</si>
  <si>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</si>
  <si>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</si>
  <si>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</si>
  <si>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</si>
  <si>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</si>
  <si>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</si>
  <si>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</si>
  <si>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</si>
  <si>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</si>
  <si>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</si>
  <si>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</si>
  <si>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</si>
  <si>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</si>
  <si>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</si>
  <si>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</si>
  <si>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</si>
  <si>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</si>
  <si>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</si>
  <si>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</si>
  <si>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</si>
  <si>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</si>
  <si>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</si>
  <si>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</si>
  <si>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</si>
  <si>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</si>
  <si>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</si>
  <si>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</si>
  <si>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</si>
  <si>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</si>
  <si>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</si>
  <si>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</si>
  <si>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</si>
  <si>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</si>
  <si>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</si>
  <si>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</si>
  <si>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</si>
  <si>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</si>
  <si>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</si>
  <si>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</si>
  <si>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</si>
  <si>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</si>
  <si>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</si>
  <si>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</si>
  <si>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</si>
  <si>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</si>
  <si>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</si>
  <si>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</si>
  <si>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</si>
  <si>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</si>
  <si>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</si>
  <si>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</si>
  <si>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</si>
  <si>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</si>
  <si>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</si>
  <si>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</si>
  <si>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</si>
  <si>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</si>
  <si>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</si>
  <si>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</si>
  <si>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</si>
  <si>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</si>
  <si>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</si>
  <si>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</si>
  <si>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</si>
  <si>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</si>
  <si>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</si>
  <si>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</si>
  <si>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</si>
  <si>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</si>
  <si>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</si>
  <si>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</si>
  <si>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</si>
  <si>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</si>
  <si>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</si>
  <si>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</si>
  <si>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</si>
  <si>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</si>
  <si>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</si>
  <si>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</si>
  <si>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</si>
  <si>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</si>
  <si>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</si>
  <si>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</si>
  <si>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</si>
  <si>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</si>
  <si>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</si>
  <si>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</si>
  <si>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</si>
  <si>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</si>
  <si>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</si>
  <si>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</si>
  <si>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</si>
  <si>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</si>
  <si>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</si>
  <si>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</si>
  <si>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</si>
  <si>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</si>
  <si>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</si>
  <si>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</si>
  <si>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</si>
  <si>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</si>
  <si>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</si>
  <si>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</si>
  <si>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</si>
  <si>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</si>
  <si>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</si>
  <si>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</si>
  <si>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</si>
  <si>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</si>
  <si>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</si>
  <si>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</si>
  <si>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</si>
  <si>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</si>
  <si>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</si>
  <si>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</si>
  <si>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</si>
  <si>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</si>
  <si>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</si>
  <si>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</si>
  <si>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</si>
  <si>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</si>
  <si>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</si>
  <si>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</si>
  <si>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</si>
  <si>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</si>
  <si>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</si>
  <si>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</si>
  <si>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</si>
  <si>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</si>
  <si>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</si>
  <si>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</si>
  <si>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</si>
  <si>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</si>
  <si>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</si>
  <si>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</si>
  <si>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</si>
  <si>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</si>
  <si>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</si>
  <si>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</si>
  <si>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</si>
  <si>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</si>
  <si>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</si>
  <si>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</si>
  <si>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</si>
  <si>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</si>
  <si>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</si>
  <si>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</si>
  <si>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</si>
  <si>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</si>
  <si>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</si>
  <si>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</si>
  <si>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</si>
  <si>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</si>
  <si>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</si>
  <si>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</si>
  <si>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</si>
  <si>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</si>
  <si>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</si>
  <si>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</si>
  <si>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</si>
  <si>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</si>
  <si>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</si>
  <si>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</si>
  <si>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</si>
  <si>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</si>
  <si>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</si>
  <si>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</si>
  <si>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</si>
  <si>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</si>
  <si>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</si>
  <si>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</si>
  <si>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</si>
  <si>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</si>
  <si>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</si>
  <si>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</si>
  <si>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</si>
  <si>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</si>
  <si>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</si>
  <si>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</si>
  <si>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</si>
  <si>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</si>
  <si>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</si>
  <si>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</si>
  <si>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</si>
  <si>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</si>
  <si>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</si>
  <si>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</si>
  <si>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</si>
  <si>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</si>
  <si>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</si>
  <si>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</si>
  <si>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</si>
  <si>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</si>
  <si>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</si>
  <si>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</si>
  <si>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</si>
  <si>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</si>
  <si>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</si>
  <si>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</si>
  <si>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</si>
  <si>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</si>
  <si>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</si>
  <si>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</si>
  <si>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</si>
  <si>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</si>
  <si>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</si>
  <si>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</si>
  <si>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</si>
  <si>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</si>
  <si>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</si>
  <si>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</si>
  <si>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</si>
  <si>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</si>
  <si>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</si>
  <si>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</si>
  <si>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</si>
  <si>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</si>
  <si>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</si>
  <si>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</si>
  <si>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</si>
  <si>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</si>
  <si>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</si>
  <si>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</si>
  <si>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</si>
  <si>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</si>
  <si>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</si>
  <si>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</si>
  <si>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</si>
  <si>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</si>
  <si>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</si>
  <si>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</si>
  <si>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</si>
  <si>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</si>
  <si>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</si>
  <si>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</si>
  <si>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</si>
  <si>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</si>
  <si>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</si>
  <si>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</si>
  <si>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</si>
  <si>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</si>
  <si>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</si>
  <si>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</si>
  <si>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</si>
  <si>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</si>
  <si>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</si>
  <si>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</si>
  <si>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</si>
  <si>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</si>
  <si>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</si>
  <si>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</si>
  <si>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</si>
  <si>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</si>
  <si>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</si>
  <si>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</si>
  <si>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</si>
  <si>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</si>
  <si>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</si>
  <si>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</si>
  <si>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</si>
  <si>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</si>
  <si>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</si>
  <si>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</si>
  <si>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</si>
  <si>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</si>
  <si>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</si>
  <si>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</si>
  <si>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</si>
  <si>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</si>
  <si>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</si>
  <si>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</si>
  <si>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</si>
  <si>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</si>
  <si>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</si>
  <si>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</si>
  <si>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</si>
  <si>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</si>
  <si>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</si>
  <si>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</si>
  <si>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</si>
  <si>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</si>
  <si>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</si>
  <si>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</si>
  <si>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</si>
  <si>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</si>
  <si>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</si>
  <si>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</si>
  <si>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</si>
  <si>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</si>
  <si>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</si>
  <si>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</si>
  <si>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</si>
  <si>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</si>
  <si>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</si>
  <si>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</si>
  <si>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</si>
  <si>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</si>
  <si>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</si>
  <si>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</si>
  <si>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</si>
  <si>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</si>
  <si>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</si>
  <si>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</si>
  <si>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</si>
  <si>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</si>
  <si>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</si>
  <si>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</si>
  <si>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</si>
  <si>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</si>
  <si>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</si>
  <si>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</si>
  <si>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</si>
  <si>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</si>
  <si>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</si>
  <si>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</si>
  <si>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</si>
  <si>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</si>
  <si>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</si>
  <si>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</si>
  <si>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</si>
  <si>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</si>
  <si>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</si>
  <si>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</si>
  <si>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</si>
  <si>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</si>
  <si>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</si>
  <si>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</si>
  <si>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</si>
  <si>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</si>
  <si>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</si>
  <si>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</si>
  <si>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</si>
  <si>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</si>
  <si>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</si>
  <si>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</si>
  <si>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</si>
  <si>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</si>
  <si>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</si>
  <si>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</si>
  <si>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</si>
  <si>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</si>
  <si>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</si>
  <si>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</si>
  <si>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</si>
  <si>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</si>
  <si>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</si>
  <si>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</si>
  <si>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</si>
  <si>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</si>
  <si>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</si>
  <si>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</si>
  <si>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</si>
  <si>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</si>
  <si>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</si>
  <si>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</si>
  <si>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</si>
  <si>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</si>
  <si>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</si>
  <si>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</si>
  <si>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</si>
  <si>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</si>
  <si>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</si>
  <si>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</si>
  <si>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</si>
  <si>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</si>
  <si>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</si>
  <si>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</si>
  <si>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</si>
  <si>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</si>
  <si>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</si>
  <si>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</si>
  <si>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</si>
  <si>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</si>
  <si>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</si>
  <si>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</si>
  <si>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</si>
  <si>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</si>
  <si>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</si>
  <si>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</si>
  <si>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</si>
  <si>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</si>
  <si>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</si>
  <si>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</si>
  <si>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</si>
  <si>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</si>
  <si>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</si>
  <si>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</si>
  <si>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</si>
  <si>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</si>
  <si>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</si>
  <si>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</si>
  <si>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</si>
  <si>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</si>
  <si>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</si>
  <si>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</si>
  <si>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</si>
  <si>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</si>
  <si>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</si>
  <si>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</si>
  <si>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</si>
  <si>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</si>
  <si>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</si>
  <si>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</si>
  <si>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</si>
  <si>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</si>
  <si>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</si>
  <si>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</si>
  <si>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</si>
  <si>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</si>
  <si>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</si>
  <si>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</si>
  <si>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</si>
  <si>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</si>
  <si>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</si>
  <si>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</si>
  <si>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</si>
  <si>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</si>
  <si>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</si>
  <si>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</si>
  <si>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</si>
  <si>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</si>
  <si>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</si>
  <si>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</si>
  <si>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</si>
  <si>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</si>
  <si>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</si>
  <si>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</si>
  <si>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</si>
  <si>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</si>
  <si>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</si>
  <si>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</si>
  <si>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</si>
  <si>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</si>
  <si>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</si>
  <si>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</si>
  <si>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</si>
  <si>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</si>
  <si>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</si>
  <si>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</si>
  <si>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</si>
  <si>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</si>
  <si>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</si>
  <si>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</si>
  <si>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</si>
  <si>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</si>
  <si>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</si>
  <si>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</si>
  <si>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</si>
  <si>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</si>
  <si>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</si>
  <si>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</si>
  <si>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</si>
  <si>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</si>
  <si>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</si>
  <si>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</si>
  <si>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</si>
  <si>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</si>
  <si>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</si>
  <si>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</si>
  <si>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</si>
  <si>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</si>
  <si>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</si>
  <si>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</si>
  <si>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</si>
  <si>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</si>
  <si>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</si>
  <si>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</si>
  <si>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</si>
  <si>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</si>
  <si>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</si>
  <si>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</si>
  <si>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</si>
  <si>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</si>
  <si>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</si>
  <si>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</si>
  <si>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</si>
  <si>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</si>
  <si>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</si>
  <si>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</si>
  <si>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</si>
  <si>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</si>
  <si>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</si>
  <si>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</si>
  <si>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</si>
  <si>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</si>
  <si>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</si>
  <si>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</si>
  <si>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</si>
  <si>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</si>
  <si>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</si>
  <si>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</si>
  <si>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</si>
  <si>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</si>
  <si>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</si>
  <si>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</si>
  <si>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</si>
  <si>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</si>
  <si>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</si>
  <si>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</si>
  <si>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</si>
  <si>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</si>
  <si>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</si>
  <si>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</si>
  <si>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</si>
  <si>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</si>
  <si>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</si>
  <si>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</si>
  <si>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</si>
  <si>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</si>
  <si>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</si>
  <si>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</si>
  <si>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</si>
  <si>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</si>
  <si>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</si>
  <si>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</si>
  <si>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</si>
  <si>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</si>
  <si>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</si>
  <si>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</si>
  <si>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</si>
  <si>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</si>
  <si>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</si>
  <si>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</si>
  <si>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</si>
  <si>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</si>
  <si>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</si>
  <si>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</si>
  <si>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</si>
  <si>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</si>
  <si>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</si>
  <si>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</si>
  <si>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</si>
  <si>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</si>
  <si>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</si>
  <si>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</si>
  <si>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</si>
  <si>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</si>
  <si>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</si>
  <si>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</si>
  <si>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</si>
  <si>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</si>
  <si>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</si>
  <si>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</si>
  <si>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</si>
  <si>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</si>
  <si>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</si>
  <si>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</si>
  <si>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</si>
  <si>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</si>
  <si>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</si>
  <si>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</si>
  <si>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</si>
  <si>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</si>
  <si>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</si>
  <si>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</si>
  <si>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</si>
  <si>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</si>
  <si>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</si>
  <si>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</si>
  <si>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</si>
  <si>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</si>
  <si>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</si>
  <si>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</si>
  <si>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</si>
  <si>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</si>
  <si>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</si>
  <si>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</si>
  <si>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</si>
  <si>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</si>
  <si>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</si>
  <si>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</si>
  <si>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</si>
  <si>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</si>
  <si>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</si>
  <si>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</si>
  <si>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</si>
  <si>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</si>
  <si>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</si>
  <si>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</si>
  <si>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</si>
  <si>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</si>
  <si>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</si>
  <si>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</si>
  <si>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</si>
  <si>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</si>
  <si>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</si>
  <si>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</si>
  <si>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</si>
  <si>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</si>
  <si>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</si>
  <si>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</si>
  <si>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</si>
  <si>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</si>
  <si>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</si>
  <si>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</si>
  <si>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</si>
  <si>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</si>
  <si>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</si>
  <si>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</si>
  <si>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</si>
  <si>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</si>
  <si>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</si>
  <si>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</si>
  <si>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</si>
  <si>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</si>
  <si>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</si>
  <si>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</si>
  <si>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</si>
  <si>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</si>
  <si>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</si>
  <si>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</si>
  <si>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</si>
  <si>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</si>
  <si>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</si>
  <si>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</si>
  <si>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</si>
  <si>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</si>
  <si>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</si>
  <si>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</si>
  <si>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</si>
  <si>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</si>
  <si>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</si>
  <si>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</si>
  <si>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</si>
  <si>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</si>
  <si>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</si>
  <si>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</si>
  <si>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</si>
  <si>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</si>
  <si>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</si>
  <si>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</si>
  <si>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</si>
  <si>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</si>
  <si>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</si>
  <si>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</si>
  <si>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</si>
  <si>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</si>
  <si>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</si>
  <si>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</si>
  <si>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</si>
  <si>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</si>
  <si>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</si>
  <si>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</si>
  <si>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</si>
  <si>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</si>
  <si>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</si>
  <si>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</si>
  <si>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</si>
  <si>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</si>
  <si>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</si>
  <si>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</si>
  <si>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</si>
  <si>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</si>
  <si>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</si>
  <si>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</si>
  <si>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</si>
  <si>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</si>
  <si>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</si>
  <si>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</si>
  <si>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</si>
  <si>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</si>
  <si>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</si>
  <si>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</si>
  <si>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</si>
  <si>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</si>
  <si>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</si>
  <si>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</si>
  <si>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</si>
  <si>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</si>
  <si>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</si>
  <si>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</si>
  <si>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</si>
  <si>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</si>
  <si>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</si>
  <si>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</si>
  <si>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</si>
  <si>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</si>
  <si>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</si>
  <si>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</si>
  <si>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</si>
  <si>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</si>
  <si>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</si>
  <si>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</si>
  <si>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</si>
  <si>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</si>
  <si>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</si>
  <si>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</si>
  <si>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</si>
  <si>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</si>
  <si>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</si>
  <si>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</si>
  <si>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</si>
  <si>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</si>
  <si>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</si>
  <si>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</si>
  <si>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</si>
  <si>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</si>
  <si>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</si>
  <si>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</si>
  <si>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</si>
  <si>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</si>
  <si>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</si>
  <si>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</si>
  <si>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</si>
  <si>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</si>
  <si>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</si>
  <si>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</si>
  <si>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</si>
  <si>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</si>
  <si>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</si>
  <si>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</si>
  <si>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</si>
  <si>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</si>
  <si>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</si>
  <si>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</si>
  <si>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</si>
  <si>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</si>
  <si>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</si>
  <si>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</si>
  <si>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</si>
  <si>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</si>
  <si>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</si>
  <si>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</si>
  <si>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</si>
  <si>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</si>
  <si>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</si>
  <si>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</si>
  <si>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</si>
  <si>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</si>
  <si>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</si>
  <si>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</si>
  <si>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</si>
  <si>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</si>
  <si>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</si>
  <si>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</si>
  <si>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</si>
  <si>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</si>
  <si>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</si>
  <si>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</si>
  <si>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</si>
  <si>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</si>
  <si>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</si>
  <si>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</si>
  <si>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</si>
  <si>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</si>
  <si>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</si>
  <si>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</si>
  <si>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</si>
  <si>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</si>
  <si>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</si>
  <si>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</si>
  <si>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</si>
  <si>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</si>
  <si>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</si>
  <si>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</si>
  <si>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</si>
  <si>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</si>
  <si>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</si>
  <si>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</si>
  <si>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</si>
  <si>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</si>
  <si>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</si>
  <si>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</si>
  <si>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</si>
  <si>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</si>
  <si>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</si>
  <si>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</si>
  <si>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</si>
  <si>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</si>
  <si>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</si>
  <si>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</si>
  <si>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</si>
  <si>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</si>
  <si>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</si>
  <si>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</si>
  <si>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</si>
  <si>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</si>
  <si>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</si>
  <si>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</si>
  <si>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</si>
  <si>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</si>
  <si>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</si>
  <si>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</si>
  <si>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</si>
  <si>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</si>
  <si>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</si>
  <si>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</si>
  <si>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</si>
  <si>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</si>
  <si>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</si>
  <si>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</si>
  <si>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</si>
  <si>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</si>
  <si>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</si>
  <si>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</si>
  <si>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</si>
  <si>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</si>
  <si>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</si>
  <si>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</si>
  <si>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</si>
  <si>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</si>
  <si>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</si>
  <si>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</si>
  <si>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</si>
  <si>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</si>
  <si>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</si>
  <si>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</si>
  <si>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</si>
  <si>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</si>
  <si>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</si>
  <si>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</si>
  <si>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</si>
  <si>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</si>
  <si>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</si>
  <si>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</si>
  <si>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</si>
  <si>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</si>
  <si>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</si>
  <si>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</si>
  <si>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</si>
  <si>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</si>
  <si>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</si>
  <si>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</si>
  <si>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</si>
  <si>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</si>
  <si>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</si>
  <si>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</si>
  <si>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</si>
  <si>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</si>
  <si>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</si>
  <si>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</si>
  <si>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</si>
  <si>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</si>
  <si>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</si>
  <si>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</si>
  <si>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</si>
  <si>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</si>
  <si>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</si>
  <si>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</si>
  <si>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</si>
  <si>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</si>
  <si>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</si>
  <si>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</si>
  <si>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</si>
  <si>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</si>
  <si>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</si>
  <si>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</si>
  <si>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</si>
  <si>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</si>
  <si>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</si>
  <si>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</si>
  <si>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</si>
  <si>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</si>
  <si>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</si>
  <si>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</si>
  <si>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</si>
  <si>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</si>
  <si>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</si>
  <si>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</si>
  <si>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</si>
  <si>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</si>
  <si>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</si>
  <si>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</si>
  <si>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</si>
  <si>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</si>
  <si>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</si>
  <si>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</si>
  <si>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</si>
  <si>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</si>
  <si>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</si>
  <si>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</si>
  <si>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</si>
  <si>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</si>
  <si>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</si>
  <si>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</si>
  <si>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</si>
  <si>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</si>
  <si>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</si>
  <si>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</si>
  <si>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</si>
  <si>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</si>
  <si>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</si>
  <si>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</si>
  <si>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</si>
  <si>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</si>
  <si>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</si>
  <si>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</si>
  <si>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</si>
  <si>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</si>
  <si>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</si>
  <si>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</si>
  <si>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</si>
  <si>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</si>
  <si>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</si>
  <si>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</si>
  <si>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</si>
  <si>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</si>
  <si>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</si>
  <si>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</si>
  <si>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</si>
  <si>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</si>
  <si>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</si>
  <si>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</si>
  <si>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</si>
  <si>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</si>
  <si>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</si>
  <si>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</si>
  <si>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</si>
  <si>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</si>
  <si>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</si>
  <si>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</si>
  <si>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</si>
  <si>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</si>
  <si>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</si>
  <si>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</si>
  <si>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</si>
  <si>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</si>
  <si>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</si>
  <si>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</si>
  <si>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</si>
  <si>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</si>
  <si>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</si>
  <si>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</si>
  <si>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</si>
  <si>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</si>
  <si>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</si>
  <si>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</si>
  <si>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</si>
  <si>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</si>
  <si>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</si>
  <si>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</si>
  <si>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</si>
  <si>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</si>
  <si>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</si>
  <si>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</si>
  <si>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</si>
  <si>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</si>
  <si>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</si>
  <si>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</si>
  <si>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</si>
  <si>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</si>
  <si>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</si>
  <si>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</si>
  <si>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</si>
  <si>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</si>
  <si>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</si>
  <si>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</si>
  <si>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</si>
  <si>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</si>
  <si>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</si>
  <si>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</si>
  <si>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</si>
  <si>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</si>
  <si>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</si>
  <si>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</si>
  <si>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</si>
  <si>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</si>
  <si>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</si>
  <si>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</si>
  <si>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</si>
  <si>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</si>
  <si>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</si>
  <si>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</si>
  <si>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</si>
  <si>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</si>
  <si>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</si>
  <si>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</si>
  <si>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</si>
  <si>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</si>
  <si>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</si>
  <si>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</si>
  <si>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</si>
  <si>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</si>
  <si>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</si>
  <si>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</si>
  <si>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</si>
  <si>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</si>
  <si>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</si>
  <si>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</si>
  <si>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</si>
  <si>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</si>
  <si>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</si>
  <si>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</si>
  <si>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</si>
  <si>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</si>
  <si>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</si>
  <si>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</si>
  <si>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</si>
  <si>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</si>
  <si>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</si>
  <si>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</si>
  <si>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</si>
  <si>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</si>
  <si>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</si>
  <si>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</si>
  <si>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</si>
  <si>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</si>
  <si>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</si>
  <si>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</si>
  <si>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</si>
  <si>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</si>
  <si>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</si>
  <si>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</si>
  <si>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</si>
  <si>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</si>
  <si>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</si>
  <si>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</si>
  <si>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</si>
  <si>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</si>
  <si>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</si>
  <si>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</si>
  <si>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</si>
  <si>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</si>
  <si>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</si>
  <si>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</si>
  <si>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</si>
  <si>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</si>
  <si>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</si>
  <si>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</si>
  <si>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</si>
  <si>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</si>
  <si>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</si>
  <si>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</si>
  <si>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</si>
  <si>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</si>
  <si>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</si>
  <si>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</si>
  <si>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</si>
  <si>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</si>
  <si>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</si>
  <si>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</si>
  <si>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</si>
  <si>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</si>
  <si>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</si>
  <si>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</si>
  <si>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</si>
  <si>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</si>
  <si>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</si>
  <si>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</si>
  <si>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</si>
  <si>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</si>
  <si>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</si>
  <si>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</si>
  <si>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</si>
  <si>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</si>
  <si>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</si>
  <si>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</si>
  <si>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</si>
  <si>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</si>
  <si>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</si>
  <si>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</si>
  <si>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</si>
  <si>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</si>
  <si>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</si>
  <si>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</si>
  <si>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</si>
  <si>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</si>
  <si>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</si>
  <si>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</si>
  <si>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</si>
  <si>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</si>
  <si>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</si>
  <si>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</si>
  <si>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</si>
  <si>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</si>
  <si>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</si>
  <si>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</si>
  <si>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</si>
  <si>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</si>
  <si>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</si>
  <si>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</si>
  <si>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</si>
  <si>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</si>
  <si>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</si>
  <si>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</si>
  <si>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</si>
  <si>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</si>
  <si>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</si>
  <si>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</si>
  <si>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</si>
  <si>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</si>
  <si>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</si>
  <si>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</si>
  <si>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</si>
  <si>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</si>
  <si>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</si>
  <si>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</si>
  <si>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</si>
  <si>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</si>
  <si>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</si>
  <si>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</si>
  <si>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</si>
  <si>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</si>
  <si>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</si>
  <si>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</si>
  <si>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</si>
  <si>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</si>
  <si>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</si>
  <si>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</si>
  <si>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</si>
  <si>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</si>
  <si>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</si>
  <si>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</si>
  <si>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</si>
  <si>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</si>
  <si>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</si>
  <si>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</si>
  <si>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</si>
  <si>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</si>
  <si>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</si>
  <si>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</si>
  <si>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</si>
  <si>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</si>
  <si>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</si>
  <si>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</si>
  <si>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</si>
  <si>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</si>
  <si>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</si>
  <si>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</si>
  <si>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</si>
  <si>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</si>
  <si>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</si>
  <si>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</si>
  <si>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</si>
  <si>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</si>
  <si>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</si>
  <si>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</si>
  <si>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</si>
  <si>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</si>
  <si>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</si>
  <si>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</si>
  <si>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</si>
  <si>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</si>
  <si>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</si>
  <si>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</si>
  <si>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</si>
  <si>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</si>
  <si>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</si>
  <si>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</si>
  <si>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</si>
  <si>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</si>
  <si>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</si>
  <si>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</si>
  <si>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</si>
  <si>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</si>
  <si>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</si>
  <si>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</si>
  <si>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</si>
  <si>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</si>
  <si>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</si>
  <si>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</si>
  <si>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</si>
  <si>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</si>
  <si>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</si>
  <si>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</si>
  <si>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</si>
  <si>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</si>
  <si>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</si>
  <si>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</si>
  <si>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</si>
  <si>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</si>
  <si>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</si>
  <si>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</si>
  <si>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</si>
  <si>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</si>
  <si>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</si>
  <si>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</si>
  <si>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</si>
  <si>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</si>
  <si>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</si>
  <si>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</si>
  <si>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</si>
  <si>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</si>
  <si>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</si>
  <si>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</si>
  <si>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</si>
  <si>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</si>
  <si>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</si>
  <si>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</si>
  <si>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</si>
  <si>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</si>
  <si>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</si>
  <si>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</si>
  <si>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</si>
  <si>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</si>
  <si>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</si>
  <si>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</si>
  <si>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</si>
  <si>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</si>
  <si>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</si>
  <si>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</si>
  <si>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</si>
  <si>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</si>
  <si>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</si>
  <si>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</si>
  <si>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</si>
  <si>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</si>
  <si>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</si>
  <si>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</si>
  <si>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</si>
  <si>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</si>
  <si>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</si>
  <si>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</si>
  <si>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</si>
  <si>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</si>
  <si>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</si>
  <si>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</si>
  <si>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</si>
  <si>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</si>
  <si>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</si>
  <si>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</si>
  <si>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</si>
  <si>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</si>
  <si>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</si>
  <si>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</si>
  <si>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</si>
  <si>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</si>
  <si>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</si>
  <si>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</si>
  <si>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</si>
  <si>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</si>
  <si>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</si>
  <si>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</si>
  <si>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</si>
  <si>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</si>
  <si>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</si>
  <si>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</si>
  <si>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</si>
  <si>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</si>
  <si>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</si>
  <si>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</si>
  <si>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</si>
  <si>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</si>
  <si>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</si>
  <si>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</si>
  <si>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</si>
  <si>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</si>
  <si>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</si>
  <si>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</si>
  <si>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</si>
  <si>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</si>
  <si>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</si>
  <si>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</si>
  <si>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</si>
  <si>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</si>
  <si>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</si>
  <si>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</si>
  <si>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</si>
  <si>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</si>
  <si>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</si>
  <si>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</si>
  <si>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</si>
  <si>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</si>
  <si>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</si>
  <si>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</si>
  <si>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</si>
  <si>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</si>
  <si>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</si>
  <si>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</si>
  <si>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</si>
  <si>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</si>
  <si>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</si>
  <si>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</si>
  <si>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</si>
  <si>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</si>
  <si>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</si>
  <si>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</si>
  <si>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</si>
  <si>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</si>
  <si>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</si>
  <si>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</si>
  <si>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</si>
  <si>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</si>
  <si>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</si>
  <si>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</si>
  <si>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</si>
  <si>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</si>
  <si>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</si>
  <si>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</si>
  <si>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</si>
  <si>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</si>
  <si>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</si>
  <si>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</si>
  <si>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</si>
  <si>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</si>
  <si>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</si>
  <si>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</si>
  <si>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</si>
  <si>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</si>
  <si>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</si>
  <si>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</si>
  <si>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</si>
  <si>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</si>
  <si>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</si>
  <si>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</si>
  <si>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</si>
  <si>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</si>
  <si>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</si>
  <si>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</si>
  <si>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</si>
  <si>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</si>
  <si>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</si>
  <si>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</si>
  <si>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</si>
  <si>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</si>
  <si>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</si>
  <si>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</si>
  <si>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</si>
  <si>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</si>
  <si>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</si>
  <si>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</si>
  <si>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</si>
  <si>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</si>
  <si>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</si>
  <si>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</si>
  <si>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</si>
  <si>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</si>
  <si>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</si>
  <si>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</si>
  <si>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</si>
  <si>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</si>
  <si>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</si>
  <si>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</si>
  <si>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</si>
  <si>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</si>
  <si>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</si>
  <si>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</si>
  <si>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</si>
  <si>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</si>
  <si>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</si>
  <si>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</si>
  <si>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</si>
  <si>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</si>
  <si>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</si>
  <si>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</si>
  <si>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</si>
  <si>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</si>
  <si>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</si>
  <si>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</si>
  <si>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</si>
  <si>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</si>
  <si>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</si>
  <si>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</si>
  <si>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</si>
  <si>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</si>
  <si>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</si>
  <si>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</si>
  <si>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</si>
  <si>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</si>
  <si>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</si>
  <si>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</si>
  <si>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</si>
  <si>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</si>
  <si>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</si>
  <si>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</si>
  <si>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</si>
  <si>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</si>
  <si>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</si>
  <si>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</si>
  <si>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</si>
  <si>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</si>
  <si>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</si>
  <si>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</si>
  <si>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</si>
  <si>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</si>
  <si>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</si>
  <si>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</si>
  <si>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</si>
  <si>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</si>
  <si>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</si>
  <si>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</si>
  <si>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</si>
  <si>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</si>
  <si>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</si>
  <si>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</si>
  <si>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</si>
  <si>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</si>
  <si>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</si>
  <si>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</si>
  <si>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</si>
  <si>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</si>
  <si>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</si>
  <si>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</si>
  <si>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</si>
  <si>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</si>
  <si>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</si>
  <si>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</si>
  <si>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</si>
  <si>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</si>
  <si>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</si>
  <si>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</si>
  <si>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</si>
  <si>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</si>
  <si>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</si>
  <si>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</si>
  <si>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</si>
  <si>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</si>
  <si>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</si>
  <si>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</si>
  <si>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</si>
  <si>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</si>
  <si>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</si>
  <si>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</si>
  <si>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</si>
  <si>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</si>
  <si>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</si>
  <si>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</si>
  <si>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</si>
  <si>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</si>
  <si>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</si>
  <si>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</si>
  <si>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</si>
  <si>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</si>
  <si>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</si>
  <si>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</si>
  <si>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</si>
  <si>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</si>
  <si>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</si>
  <si>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</si>
  <si>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</si>
  <si>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</si>
  <si>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</si>
  <si>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</si>
  <si>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</si>
  <si>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</si>
  <si>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</si>
  <si>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</si>
  <si>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</si>
  <si>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</si>
  <si>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</si>
  <si>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</si>
  <si>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</si>
  <si>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</si>
  <si>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</si>
  <si>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</si>
  <si>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</si>
  <si>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</si>
  <si>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</si>
  <si>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</si>
  <si>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</si>
  <si>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</si>
  <si>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</si>
  <si>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</si>
  <si>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</si>
  <si>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</si>
  <si>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</si>
  <si>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</si>
  <si>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</si>
  <si>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</si>
  <si>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</si>
  <si>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</si>
  <si>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</si>
  <si>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</si>
  <si>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</si>
  <si>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</si>
  <si>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</si>
  <si>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</si>
  <si>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</si>
  <si>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</si>
  <si>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</si>
  <si>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</si>
  <si>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</si>
  <si>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</si>
  <si>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</si>
  <si>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</si>
  <si>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</si>
  <si>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</si>
  <si>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</si>
  <si>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</si>
  <si>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</si>
  <si>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</si>
  <si>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</si>
  <si>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</si>
  <si>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</si>
  <si>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</si>
  <si>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</si>
  <si>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</si>
  <si>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</si>
  <si>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</si>
  <si>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</si>
  <si>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</si>
  <si>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</si>
  <si>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</si>
  <si>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</si>
  <si>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</si>
  <si>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</si>
  <si>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</si>
  <si>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</si>
  <si>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</si>
  <si>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</si>
  <si>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</si>
  <si>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</si>
  <si>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</si>
  <si>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</si>
  <si>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</si>
  <si>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</si>
  <si>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</si>
  <si>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</si>
  <si>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</si>
  <si>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</si>
  <si>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</si>
  <si>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</si>
  <si>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</si>
  <si>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</si>
  <si>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</si>
  <si>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</si>
  <si>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</si>
  <si>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</si>
  <si>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</si>
  <si>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</si>
  <si>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</si>
  <si>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</si>
  <si>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</si>
  <si>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</si>
  <si>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</si>
  <si>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</si>
  <si>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</si>
  <si>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</si>
  <si>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</si>
  <si>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</si>
  <si>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</si>
  <si>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</si>
  <si>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</si>
  <si>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</si>
  <si>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</si>
  <si>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</si>
  <si>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</si>
  <si>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</si>
  <si>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</si>
  <si>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</si>
  <si>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</si>
  <si>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</si>
  <si>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</si>
  <si>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</si>
  <si>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</si>
  <si>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</si>
  <si>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</si>
  <si>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</si>
  <si>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</si>
  <si>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</si>
  <si>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</si>
  <si>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</si>
  <si>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</si>
  <si>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</si>
  <si>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</si>
  <si>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</si>
  <si>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</si>
  <si>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</si>
  <si>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</si>
  <si>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</si>
  <si>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</si>
  <si>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</si>
  <si>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</si>
  <si>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</si>
  <si>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</si>
  <si>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</si>
  <si>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</si>
  <si>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</si>
  <si>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</si>
  <si>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</si>
  <si>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</si>
  <si>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</si>
  <si>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</si>
  <si>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</si>
  <si>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</si>
  <si>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</si>
  <si>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</si>
  <si>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</si>
  <si>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</si>
  <si>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</si>
  <si>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</si>
  <si>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</si>
  <si>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</si>
  <si>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</si>
  <si>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</si>
  <si>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</si>
  <si>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</si>
  <si>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</si>
  <si>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</si>
  <si>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</si>
  <si>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</si>
  <si>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</si>
  <si>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</si>
  <si>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</si>
  <si>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</si>
  <si>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</si>
  <si>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</si>
  <si>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</si>
  <si>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</si>
  <si>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</si>
  <si>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</si>
  <si>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</si>
  <si>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</si>
  <si>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</si>
  <si>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</si>
  <si>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</si>
  <si>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</si>
  <si>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</si>
  <si>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</si>
  <si>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</si>
  <si>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</si>
  <si>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</si>
  <si>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</si>
  <si>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</si>
  <si>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</si>
  <si>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</si>
  <si>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</si>
  <si>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</si>
  <si>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</si>
  <si>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</si>
  <si>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</si>
  <si>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</si>
  <si>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</si>
  <si>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</si>
  <si>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</si>
  <si>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</si>
  <si>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</si>
  <si>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</si>
  <si>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</si>
  <si>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</si>
  <si>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</si>
  <si>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</si>
  <si>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</si>
  <si>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</si>
  <si>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</si>
  <si>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</si>
  <si>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</si>
  <si>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</si>
  <si>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</si>
  <si>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</si>
  <si>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</si>
  <si>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</si>
  <si>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</si>
  <si>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</si>
  <si>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</si>
  <si>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</si>
  <si>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</si>
  <si>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</si>
  <si>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</si>
  <si>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</si>
  <si>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</si>
  <si>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</si>
  <si>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</si>
  <si>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</si>
  <si>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</si>
  <si>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</si>
  <si>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</si>
  <si>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</si>
  <si>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</si>
  <si>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</si>
  <si>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</si>
  <si>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</si>
  <si>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</si>
  <si>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</si>
  <si>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</si>
  <si>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</si>
  <si>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</si>
  <si>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</si>
  <si>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</si>
  <si>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</si>
  <si>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</si>
  <si>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</si>
  <si>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</si>
  <si>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</si>
  <si>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</si>
  <si>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</si>
  <si>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</si>
  <si>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</si>
  <si>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</si>
  <si>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</si>
  <si>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</si>
  <si>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</si>
  <si>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</si>
  <si>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</si>
  <si>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</si>
  <si>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</si>
  <si>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</si>
  <si>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</si>
  <si>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</si>
  <si>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</si>
  <si>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</si>
  <si>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</si>
  <si>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</si>
  <si>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</si>
  <si>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</si>
  <si>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</si>
  <si>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</si>
  <si>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</si>
  <si>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</si>
  <si>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</si>
  <si>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</si>
  <si>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</si>
  <si>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</si>
  <si>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</si>
  <si>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</si>
  <si>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</si>
  <si>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</si>
  <si>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</si>
  <si>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</si>
  <si>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</si>
  <si>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</si>
  <si>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</si>
  <si>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</si>
  <si>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</si>
  <si>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</si>
  <si>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</si>
  <si>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</si>
  <si>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</si>
  <si>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</si>
  <si>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</si>
  <si>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</si>
  <si>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</si>
  <si>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</si>
  <si>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</si>
  <si>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</si>
  <si>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</si>
  <si>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</si>
  <si>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</si>
  <si>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</si>
  <si>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</si>
  <si>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</si>
  <si>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</si>
  <si>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</si>
  <si>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</si>
  <si>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</si>
  <si>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</si>
  <si>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</si>
  <si>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</si>
  <si>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</si>
  <si>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</si>
  <si>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</si>
  <si>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</si>
  <si>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</si>
  <si>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</si>
  <si>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</si>
  <si>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</si>
  <si>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</si>
  <si>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</si>
  <si>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</si>
  <si>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</si>
  <si>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</si>
  <si>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</si>
  <si>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</si>
  <si>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</si>
  <si>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</si>
  <si>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</si>
  <si>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</si>
  <si>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</si>
  <si>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</si>
  <si>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</si>
  <si>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</si>
  <si>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</si>
  <si>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</si>
  <si>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</si>
  <si>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</si>
  <si>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</si>
  <si>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</si>
  <si>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</si>
  <si>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</si>
  <si>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</si>
  <si>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</si>
  <si>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</si>
  <si>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</si>
  <si>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</si>
  <si>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</si>
  <si>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</si>
  <si>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</si>
  <si>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</si>
  <si>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</si>
  <si>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</si>
  <si>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</si>
  <si>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</si>
  <si>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</si>
  <si>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</si>
  <si>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</si>
  <si>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</si>
  <si>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</si>
  <si>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</si>
  <si>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</si>
  <si>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</si>
  <si>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</si>
  <si>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</si>
  <si>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</si>
  <si>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</si>
  <si>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</si>
  <si>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</si>
  <si>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</si>
  <si>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</si>
  <si>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</si>
  <si>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</si>
  <si>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</si>
  <si>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</si>
  <si>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</si>
  <si>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</si>
  <si>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</si>
  <si>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</si>
  <si>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</si>
  <si>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</si>
  <si>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</si>
  <si>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</si>
  <si>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</si>
  <si>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</si>
  <si>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</si>
  <si>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</si>
  <si>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</si>
  <si>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</si>
  <si>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</si>
  <si>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</si>
  <si>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</si>
  <si>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</si>
  <si>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</si>
  <si>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</si>
  <si>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</si>
  <si>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</si>
  <si>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</si>
  <si>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</si>
  <si>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</si>
  <si>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</si>
  <si>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</si>
  <si>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</si>
  <si>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</si>
  <si>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</si>
  <si>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</si>
  <si>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</si>
  <si>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</si>
  <si>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</si>
  <si>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</si>
  <si>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</si>
  <si>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</si>
  <si>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</si>
  <si>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</si>
  <si>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</si>
  <si>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</si>
  <si>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</si>
  <si>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</si>
  <si>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</si>
  <si>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</si>
  <si>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</si>
  <si>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</si>
  <si>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</si>
  <si>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</si>
  <si>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</si>
  <si>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</si>
  <si>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</si>
  <si>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</si>
  <si>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</si>
  <si>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</si>
  <si>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</si>
  <si>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</si>
  <si>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</si>
  <si>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</si>
  <si>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</si>
  <si>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</si>
  <si>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</si>
  <si>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</si>
  <si>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</si>
  <si>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</si>
  <si>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</si>
  <si>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</si>
  <si>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</si>
  <si>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</si>
  <si>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</si>
  <si>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</si>
  <si>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</si>
  <si>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</si>
  <si>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</si>
  <si>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</si>
  <si>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</si>
  <si>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</si>
  <si>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</si>
  <si>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</si>
  <si>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</si>
  <si>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</si>
  <si>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</si>
  <si>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</si>
  <si>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</si>
  <si>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</si>
  <si>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</si>
  <si>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</si>
  <si>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</si>
  <si>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</si>
  <si>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</si>
  <si>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</si>
  <si>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</si>
  <si>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</si>
  <si>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</si>
  <si>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</si>
  <si>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</si>
  <si>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</si>
  <si>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</si>
  <si>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</si>
  <si>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</si>
  <si>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</si>
  <si>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</si>
  <si>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</si>
  <si>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</si>
  <si>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</si>
  <si>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</si>
  <si>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</si>
  <si>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</si>
  <si>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</si>
  <si>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</si>
  <si>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</si>
  <si>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</si>
  <si>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</si>
  <si>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</si>
  <si>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</si>
  <si>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</si>
  <si>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</si>
  <si>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</si>
  <si>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</si>
  <si>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</si>
  <si>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</si>
  <si>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</si>
  <si>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</si>
  <si>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</si>
  <si>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</si>
  <si>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</si>
  <si>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</si>
  <si>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</si>
  <si>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</si>
  <si>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</si>
  <si>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</si>
  <si>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</si>
  <si>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</si>
  <si>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</si>
  <si>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</si>
  <si>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</si>
  <si>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</si>
  <si>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</si>
  <si>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</si>
  <si>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</si>
  <si>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</si>
  <si>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</si>
  <si>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</si>
  <si>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</si>
  <si>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</si>
  <si>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</si>
  <si>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</si>
  <si>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</si>
  <si>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</si>
  <si>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</si>
  <si>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</si>
  <si>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</si>
  <si>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</si>
  <si>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</si>
  <si>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</si>
  <si>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</si>
  <si>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</si>
  <si>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</si>
  <si>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</si>
  <si>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</si>
  <si>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</si>
  <si>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</si>
  <si>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</si>
  <si>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</si>
  <si>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</si>
  <si>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</si>
  <si>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</si>
  <si>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</si>
  <si>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</si>
  <si>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</si>
  <si>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</si>
  <si>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</si>
  <si>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</si>
  <si>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</si>
  <si>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</si>
  <si>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</si>
  <si>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</si>
  <si>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</si>
  <si>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</si>
  <si>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</si>
  <si>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</si>
  <si>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</si>
  <si>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</si>
  <si>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</si>
  <si>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</si>
  <si>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</si>
  <si>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</si>
  <si>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</si>
  <si>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</si>
  <si>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</si>
  <si>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</si>
  <si>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</si>
  <si>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</si>
  <si>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</si>
  <si>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</si>
  <si>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</si>
  <si>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</si>
  <si>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</si>
  <si>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</si>
  <si>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</si>
  <si>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</si>
  <si>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</si>
  <si>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</si>
  <si>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</si>
  <si>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</si>
  <si>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</si>
  <si>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</si>
  <si>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</si>
  <si>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</si>
  <si>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</si>
  <si>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</si>
  <si>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</si>
  <si>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</si>
  <si>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</si>
  <si>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</si>
  <si>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</si>
  <si>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</si>
  <si>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</si>
  <si>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</si>
  <si>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</si>
  <si>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</si>
  <si>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</si>
  <si>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</si>
  <si>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</si>
  <si>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</si>
  <si>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</si>
  <si>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</si>
  <si>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</si>
  <si>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</si>
  <si>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</si>
  <si>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</si>
  <si>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</si>
  <si>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</si>
  <si>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</si>
  <si>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</si>
  <si>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</si>
  <si>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</si>
  <si>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</si>
  <si>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</si>
  <si>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</si>
  <si>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</si>
  <si>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</si>
  <si>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</si>
  <si>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</si>
  <si>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</si>
  <si>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</si>
  <si>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</si>
  <si>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</si>
  <si>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</si>
  <si>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</si>
  <si>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</si>
  <si>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</si>
  <si>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</si>
  <si>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</si>
  <si>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</si>
  <si>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</si>
  <si>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</si>
  <si>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</si>
  <si>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</si>
  <si>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</si>
  <si>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</si>
  <si>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</si>
  <si>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</si>
  <si>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</si>
  <si>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</si>
  <si>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</si>
  <si>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</si>
  <si>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</si>
  <si>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</si>
  <si>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</si>
  <si>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</si>
  <si>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</si>
  <si>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</si>
  <si>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</si>
  <si>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</si>
  <si>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</si>
  <si>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</si>
  <si>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</si>
  <si>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</si>
  <si>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</si>
  <si>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</si>
  <si>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</si>
  <si>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</si>
  <si>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</si>
  <si>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</si>
  <si>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</si>
  <si>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</si>
  <si>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</si>
  <si>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</si>
  <si>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</si>
  <si>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</si>
  <si>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</si>
  <si>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</si>
  <si>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</si>
  <si>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</si>
  <si>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</si>
  <si>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</si>
  <si>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</si>
  <si>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</si>
  <si>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</si>
  <si>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</si>
  <si>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</si>
  <si>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</si>
  <si>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</si>
  <si>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</si>
  <si>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</si>
  <si>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</si>
  <si>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</si>
  <si>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</si>
  <si>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</si>
  <si>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</si>
  <si>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</si>
  <si>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</si>
  <si>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</si>
  <si>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</si>
  <si>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</si>
  <si>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</si>
  <si>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</si>
  <si>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</si>
  <si>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</si>
  <si>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</si>
  <si>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</si>
  <si>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</si>
  <si>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</si>
  <si>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</si>
  <si>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</si>
  <si>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</si>
  <si>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</si>
  <si>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</si>
  <si>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</si>
  <si>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</si>
  <si>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</si>
  <si>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</si>
  <si>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</si>
  <si>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</si>
  <si>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</si>
  <si>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</si>
  <si>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</si>
  <si>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</si>
  <si>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</si>
  <si>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</si>
  <si>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</si>
  <si>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</si>
  <si>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</si>
  <si>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</si>
  <si>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</si>
  <si>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</si>
  <si>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</si>
  <si>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</si>
  <si>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</si>
  <si>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</si>
  <si>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</si>
  <si>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</si>
  <si>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</si>
  <si>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</si>
  <si>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</si>
  <si>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</si>
  <si>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</si>
  <si>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</si>
  <si>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</si>
  <si>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</si>
  <si>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</si>
  <si>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</si>
  <si>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</si>
  <si>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</si>
  <si>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</si>
  <si>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</si>
  <si>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</si>
  <si>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</si>
  <si>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</si>
  <si>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</si>
  <si>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</si>
  <si>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</si>
  <si>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</si>
  <si>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</si>
  <si>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</si>
  <si>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</si>
  <si>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</si>
  <si>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</si>
  <si>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</si>
  <si>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</si>
  <si>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</si>
  <si>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</si>
  <si>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</si>
  <si>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</si>
  <si>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</si>
  <si>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</si>
  <si>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</si>
  <si>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</si>
  <si>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</si>
  <si>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</si>
  <si>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</si>
  <si>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</si>
  <si>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</si>
  <si>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</si>
  <si>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</si>
  <si>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</si>
  <si>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</si>
  <si>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</si>
  <si>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</si>
  <si>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</si>
  <si>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</si>
  <si>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</si>
  <si>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</si>
  <si>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</si>
  <si>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</si>
  <si>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</si>
  <si>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</si>
  <si>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</si>
  <si>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</si>
  <si>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</si>
  <si>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</si>
  <si>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</si>
  <si>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</si>
  <si>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</si>
  <si>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</si>
  <si>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</si>
  <si>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</si>
  <si>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</si>
  <si>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</si>
  <si>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</si>
  <si>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</si>
  <si>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</si>
  <si>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</si>
  <si>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</si>
  <si>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</si>
  <si>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</si>
  <si>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</si>
  <si>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</si>
  <si>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</si>
  <si>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</si>
  <si>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</si>
  <si>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</si>
  <si>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</si>
  <si>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</si>
  <si>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</si>
  <si>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</si>
  <si>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</si>
  <si>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</si>
  <si>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</si>
  <si>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</si>
  <si>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</si>
  <si>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</si>
  <si>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</si>
  <si>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</si>
  <si>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</si>
  <si>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</si>
  <si>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</si>
  <si>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</si>
  <si>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</si>
  <si>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</si>
  <si>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</si>
  <si>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</si>
  <si>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</si>
  <si>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</si>
  <si>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</si>
  <si>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</si>
  <si>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</si>
  <si>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</si>
  <si>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</si>
  <si>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</si>
  <si>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</si>
  <si>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</si>
  <si>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</si>
  <si>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</si>
  <si>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</si>
  <si>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</si>
  <si>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</si>
  <si>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</si>
  <si>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</si>
  <si>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</si>
  <si>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</si>
  <si>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</si>
  <si>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</si>
  <si>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</si>
  <si>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</si>
  <si>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</si>
  <si>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</si>
  <si>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</si>
  <si>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</si>
  <si>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</si>
  <si>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</si>
  <si>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</si>
  <si>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</si>
  <si>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</si>
  <si>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</si>
  <si>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</si>
  <si>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</si>
  <si>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</si>
  <si>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</si>
  <si>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</si>
  <si>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</si>
  <si>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</si>
  <si>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</si>
  <si>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</si>
  <si>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</si>
  <si>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</si>
  <si>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</si>
  <si>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</si>
  <si>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</si>
  <si>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</si>
  <si>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</si>
  <si>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</si>
  <si>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</si>
  <si>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</si>
  <si>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</si>
  <si>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</si>
  <si>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</si>
  <si>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</si>
  <si>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</si>
  <si>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</si>
  <si>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</si>
  <si>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</si>
  <si>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</si>
  <si>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</si>
  <si>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</si>
  <si>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</si>
  <si>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</si>
  <si>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</si>
  <si>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</si>
  <si>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</si>
  <si>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</si>
  <si>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</si>
  <si>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</si>
  <si>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</si>
  <si>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</si>
  <si>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</si>
  <si>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</si>
  <si>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</si>
  <si>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</si>
  <si>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</si>
  <si>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</si>
  <si>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</si>
  <si>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</si>
  <si>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</si>
  <si>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</si>
  <si>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</si>
  <si>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</si>
  <si>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</si>
  <si>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</si>
  <si>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</si>
  <si>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</si>
  <si>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</si>
  <si>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</si>
  <si>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</si>
  <si>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</si>
  <si>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</si>
  <si>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</si>
  <si>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</si>
  <si>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</si>
  <si>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</si>
  <si>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</si>
  <si>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</si>
  <si>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</si>
  <si>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</si>
  <si>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</si>
  <si>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</si>
  <si>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</si>
  <si>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</si>
  <si>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</si>
  <si>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</si>
  <si>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</si>
  <si>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</si>
  <si>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</si>
  <si>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</si>
  <si>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</si>
  <si>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</si>
  <si>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</si>
  <si>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</si>
  <si>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</si>
  <si>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</si>
  <si>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</si>
  <si>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</si>
  <si>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</si>
  <si>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</si>
  <si>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</si>
  <si>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</si>
  <si>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</si>
  <si>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</si>
  <si>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</si>
  <si>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</si>
  <si>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</si>
  <si>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</si>
  <si>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</si>
  <si>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</si>
  <si>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</si>
  <si>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</si>
  <si>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</si>
  <si>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</si>
  <si>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</si>
  <si>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</si>
  <si>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</si>
  <si>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</si>
  <si>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</si>
  <si>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</si>
  <si>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</si>
  <si>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</si>
  <si>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</si>
  <si>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</si>
  <si>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</si>
  <si>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</si>
  <si>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</si>
  <si>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</si>
  <si>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</si>
  <si>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</si>
  <si>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</si>
  <si>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</si>
  <si>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</si>
  <si>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</si>
  <si>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</si>
  <si>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</si>
  <si>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</si>
  <si>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</si>
  <si>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</si>
  <si>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</si>
  <si>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</si>
  <si>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</si>
  <si>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</si>
  <si>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</si>
  <si>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</si>
  <si>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</si>
  <si>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</si>
  <si>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</si>
  <si>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</si>
  <si>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</si>
  <si>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</si>
  <si>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</si>
  <si>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</si>
  <si>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</si>
  <si>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</si>
  <si>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</si>
  <si>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</si>
  <si>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</si>
  <si>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</si>
  <si>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</si>
  <si>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</si>
  <si>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</si>
  <si>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</si>
  <si>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</si>
  <si>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</si>
  <si>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</si>
  <si>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</si>
  <si>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</si>
  <si>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</si>
  <si>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</si>
  <si>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</si>
  <si>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</si>
  <si>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</si>
  <si>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</si>
  <si>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</si>
  <si>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</si>
  <si>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</si>
  <si>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</si>
  <si>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</si>
  <si>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</si>
  <si>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</si>
  <si>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</si>
  <si>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</si>
  <si>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</si>
  <si>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</si>
  <si>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</si>
  <si>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</si>
  <si>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</si>
  <si>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</si>
  <si>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</si>
  <si>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</si>
  <si>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</si>
  <si>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</si>
  <si>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</si>
  <si>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</si>
  <si>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</si>
  <si>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</si>
  <si>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</si>
  <si>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</si>
  <si>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</si>
  <si>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</si>
  <si>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</si>
  <si>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</si>
  <si>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</si>
  <si>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</si>
  <si>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</si>
  <si>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</si>
  <si>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</si>
  <si>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</si>
  <si>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</si>
  <si>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</si>
  <si>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</si>
  <si>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</si>
  <si>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</si>
  <si>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</si>
  <si>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</si>
  <si>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</si>
  <si>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</si>
  <si>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</si>
  <si>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</si>
  <si>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</si>
  <si>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</si>
  <si>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</si>
  <si>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</si>
  <si>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</si>
  <si>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</si>
  <si>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</si>
  <si>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</si>
  <si>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</si>
  <si>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</si>
  <si>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</si>
  <si>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</si>
  <si>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</si>
  <si>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</si>
  <si>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</si>
  <si>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</si>
  <si>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</si>
  <si>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</si>
  <si>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</si>
  <si>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</si>
  <si>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</si>
  <si>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</si>
  <si>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</si>
  <si>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</si>
  <si>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</si>
  <si>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</si>
  <si>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</si>
  <si>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</si>
  <si>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</si>
  <si>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</si>
  <si>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</si>
  <si>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</si>
  <si>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</si>
  <si>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</si>
  <si>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</si>
  <si>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</si>
  <si>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</si>
  <si>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</si>
  <si>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</si>
  <si>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</si>
  <si>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</si>
  <si>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</si>
  <si>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</si>
  <si>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</si>
  <si>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</si>
  <si>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</si>
  <si>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</si>
  <si>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</si>
  <si>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</si>
  <si>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</si>
  <si>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</si>
  <si>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</si>
  <si>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</si>
  <si>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</si>
  <si>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</si>
  <si>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</si>
  <si>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</si>
  <si>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</si>
  <si>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</si>
  <si>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</si>
  <si>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</si>
  <si>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</si>
  <si>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</si>
  <si>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</si>
  <si>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</si>
  <si>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</si>
  <si>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</si>
  <si>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</si>
  <si>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</si>
  <si>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</si>
  <si>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</si>
  <si>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</si>
  <si>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</si>
  <si>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</si>
  <si>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</si>
  <si>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</si>
  <si>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</si>
  <si>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</si>
  <si>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</si>
  <si>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</si>
  <si>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</si>
  <si>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</si>
  <si>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</si>
  <si>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</si>
  <si>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</si>
  <si>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</si>
  <si>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</si>
  <si>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</si>
  <si>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</si>
  <si>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</si>
  <si>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</si>
  <si>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</si>
  <si>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</si>
  <si>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</si>
  <si>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</si>
  <si>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</si>
  <si>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</si>
  <si>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</si>
  <si>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</si>
  <si>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</si>
  <si>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</si>
  <si>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</si>
  <si>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</si>
  <si>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</si>
  <si>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</si>
  <si>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</si>
  <si>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</si>
  <si>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</si>
  <si>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</si>
  <si>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</si>
  <si>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</si>
  <si>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</si>
  <si>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</si>
  <si>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</si>
  <si>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</si>
  <si>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</si>
  <si>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</si>
  <si>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</si>
  <si>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</si>
  <si>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</si>
  <si>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</si>
  <si>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</si>
  <si>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</si>
  <si>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</si>
  <si>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</si>
  <si>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</si>
  <si>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</si>
  <si>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</si>
  <si>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</si>
  <si>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</si>
  <si>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</si>
  <si>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</si>
  <si>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</si>
  <si>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</si>
  <si>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</si>
  <si>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</si>
  <si>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</si>
  <si>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</si>
  <si>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</si>
  <si>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</si>
  <si>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</si>
  <si>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</si>
  <si>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</si>
  <si>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</si>
  <si>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</si>
  <si>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</si>
  <si>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</si>
  <si>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</si>
  <si>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</si>
  <si>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</si>
  <si>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</si>
  <si>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</si>
  <si>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</si>
  <si>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</si>
  <si>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</si>
  <si>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</si>
  <si>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</si>
  <si>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</si>
  <si>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</si>
  <si>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</si>
  <si>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</si>
  <si>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</si>
  <si>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</si>
  <si>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</si>
  <si>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</si>
  <si>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</si>
  <si>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</si>
  <si>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</si>
  <si>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</si>
  <si>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</si>
  <si>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</si>
  <si>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</si>
  <si>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</si>
  <si>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</si>
  <si>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</si>
  <si>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</si>
  <si>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</si>
  <si>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</si>
  <si>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</si>
  <si>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</si>
  <si>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</si>
  <si>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</si>
  <si>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</si>
  <si>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</si>
  <si>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</si>
  <si>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</si>
  <si>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</si>
  <si>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</si>
  <si>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</si>
  <si>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</si>
  <si>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</si>
  <si>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</si>
  <si>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</si>
  <si>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</si>
  <si>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</si>
  <si>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</si>
  <si>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</si>
  <si>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</si>
  <si>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</si>
  <si>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</si>
  <si>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</si>
  <si>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</si>
  <si>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</si>
  <si>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</si>
  <si>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</si>
  <si>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</si>
  <si>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</si>
  <si>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</si>
  <si>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</si>
  <si>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</si>
  <si>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</si>
  <si>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</si>
  <si>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</si>
  <si>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</si>
  <si>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</si>
  <si>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</si>
  <si>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</si>
  <si>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</si>
  <si>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</si>
  <si>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</si>
  <si>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</si>
  <si>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</si>
  <si>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</si>
  <si>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</si>
  <si>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</si>
  <si>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</si>
  <si>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</si>
  <si>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</si>
  <si>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</si>
  <si>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</si>
  <si>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</si>
  <si>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</si>
  <si>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</si>
  <si>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</si>
  <si>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</si>
  <si>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</si>
  <si>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</si>
  <si>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</si>
  <si>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</si>
  <si>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</si>
  <si>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</si>
  <si>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</si>
  <si>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</si>
  <si>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</si>
  <si>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</si>
  <si>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</si>
  <si>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</si>
  <si>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</si>
  <si>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</si>
  <si>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</si>
  <si>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</si>
  <si>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</si>
  <si>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</si>
  <si>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</si>
  <si>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</si>
  <si>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</si>
  <si>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</si>
  <si>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</si>
  <si>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</si>
  <si>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</si>
  <si>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</si>
  <si>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</si>
  <si>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</si>
  <si>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</si>
  <si>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</si>
  <si>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</si>
  <si>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</si>
  <si>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</si>
  <si>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</si>
  <si>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</si>
  <si>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</si>
  <si>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</si>
  <si>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</si>
  <si>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</si>
  <si>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</si>
  <si>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</si>
  <si>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</si>
  <si>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</si>
  <si>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</si>
  <si>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</si>
  <si>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</si>
  <si>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</si>
  <si>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</si>
  <si>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</si>
  <si>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</si>
  <si>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</si>
  <si>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</si>
  <si>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</si>
  <si>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</si>
  <si>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</si>
  <si>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</si>
  <si>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</si>
  <si>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</si>
  <si>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</si>
  <si>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</si>
  <si>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</si>
  <si>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</si>
  <si>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</si>
  <si>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</si>
  <si>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</si>
  <si>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</si>
  <si>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</si>
  <si>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</si>
  <si>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</si>
  <si>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</si>
  <si>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</si>
  <si>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</si>
  <si>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</si>
  <si>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</si>
  <si>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</si>
  <si>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</si>
  <si>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</si>
  <si>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</si>
  <si>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</si>
  <si>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</si>
  <si>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</si>
  <si>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</si>
  <si>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</si>
  <si>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</si>
  <si>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</si>
  <si>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</si>
  <si>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</si>
  <si>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</si>
  <si>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</si>
  <si>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</si>
  <si>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</si>
  <si>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</si>
  <si>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</si>
  <si>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</si>
  <si>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</si>
  <si>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</si>
  <si>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</si>
  <si>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</si>
  <si>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</si>
  <si>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</si>
  <si>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</si>
  <si>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</si>
  <si>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</si>
  <si>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</si>
  <si>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</si>
  <si>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</si>
  <si>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</si>
  <si>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</si>
  <si>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</si>
  <si>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</si>
  <si>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</si>
  <si>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</si>
  <si>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</si>
  <si>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</si>
  <si>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</si>
  <si>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</si>
  <si>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</si>
  <si>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</si>
  <si>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</si>
  <si>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</si>
  <si>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</si>
  <si>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</si>
  <si>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</si>
  <si>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</si>
  <si>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</si>
  <si>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</si>
  <si>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</si>
  <si>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</si>
  <si>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</si>
  <si>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</si>
  <si>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</si>
  <si>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</si>
  <si>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</si>
  <si>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</si>
  <si>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</si>
  <si>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</si>
  <si>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</si>
  <si>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</si>
  <si>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</si>
  <si>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</si>
  <si>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</si>
  <si>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</si>
  <si>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</si>
  <si>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</si>
  <si>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</si>
  <si>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</si>
  <si>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</si>
  <si>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</si>
  <si>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</si>
  <si>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</si>
  <si>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</si>
  <si>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</si>
  <si>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</si>
  <si>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</si>
  <si>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</si>
  <si>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</si>
  <si>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</si>
  <si>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</si>
  <si>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</si>
  <si>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</si>
  <si>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</si>
  <si>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</si>
  <si>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</si>
  <si>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</si>
  <si>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</si>
  <si>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</si>
  <si>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</si>
  <si>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</si>
  <si>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</si>
  <si>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</si>
  <si>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</si>
  <si>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</si>
  <si>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</si>
  <si>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</si>
  <si>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</si>
  <si>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</si>
  <si>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</si>
  <si>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</si>
  <si>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</si>
  <si>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</si>
  <si>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</si>
  <si>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</si>
  <si>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</si>
  <si>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</si>
  <si>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</si>
  <si>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</si>
  <si>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</si>
  <si>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</si>
  <si>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</si>
  <si>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</si>
  <si>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</si>
  <si>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</si>
  <si>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</si>
  <si>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</si>
  <si>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</si>
  <si>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</si>
  <si>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</si>
  <si>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</si>
  <si>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</si>
  <si>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</si>
  <si>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</si>
  <si>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</si>
  <si>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</si>
  <si>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</si>
  <si>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</si>
  <si>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</si>
  <si>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</si>
  <si>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</si>
  <si>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</si>
  <si>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</si>
  <si>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</si>
  <si>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</si>
  <si>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</si>
  <si>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</si>
  <si>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</si>
  <si>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</si>
  <si>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</si>
  <si>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</si>
  <si>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</si>
  <si>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</si>
  <si>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</si>
  <si>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</si>
  <si>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</si>
  <si>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</si>
  <si>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</si>
  <si>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</si>
  <si>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</si>
  <si>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</si>
  <si>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</si>
  <si>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</si>
  <si>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</si>
  <si>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</si>
  <si>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</si>
  <si>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</si>
  <si>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</si>
  <si>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</si>
  <si>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</si>
  <si>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</si>
  <si>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</si>
  <si>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</si>
  <si>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</si>
  <si>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</si>
  <si>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</si>
  <si>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</si>
  <si>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</si>
  <si>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</si>
  <si>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</si>
  <si>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</si>
  <si>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</si>
  <si>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</si>
  <si>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</si>
  <si>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</si>
  <si>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</si>
  <si>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</si>
  <si>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</si>
  <si>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</si>
  <si>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</si>
  <si>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</si>
  <si>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</si>
  <si>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</si>
  <si>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</si>
  <si>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</si>
  <si>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</si>
  <si>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</si>
  <si>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</si>
  <si>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</si>
  <si>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</si>
  <si>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</si>
  <si>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</si>
  <si>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</si>
  <si>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</si>
  <si>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</si>
  <si>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</si>
  <si>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</si>
  <si>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</si>
  <si>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</si>
  <si>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</si>
  <si>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</si>
  <si>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</si>
  <si>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</si>
  <si>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</si>
  <si>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</si>
  <si>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</si>
  <si>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</si>
  <si>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</si>
  <si>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</si>
  <si>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</si>
  <si>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</si>
  <si>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</si>
  <si>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</si>
  <si>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</si>
  <si>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</si>
  <si>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</si>
  <si>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</si>
  <si>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</si>
  <si>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</si>
  <si>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</si>
  <si>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</si>
  <si>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</si>
  <si>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</si>
  <si>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</si>
  <si>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</si>
  <si>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</si>
  <si>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</si>
  <si>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</si>
  <si>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</si>
  <si>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</si>
  <si>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</si>
  <si>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</si>
  <si>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</si>
  <si>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</si>
  <si>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</si>
  <si>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</si>
  <si>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</si>
  <si>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</si>
  <si>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</si>
  <si>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</si>
  <si>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</si>
  <si>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</si>
  <si>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</si>
  <si>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</si>
  <si>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</si>
  <si>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</si>
  <si>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</si>
  <si>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</si>
  <si>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</si>
  <si>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</si>
  <si>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</si>
  <si>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</si>
  <si>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</si>
  <si>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</si>
  <si>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</si>
  <si>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</si>
  <si>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</si>
  <si>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</si>
  <si>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</si>
  <si>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</si>
  <si>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</si>
  <si>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</si>
  <si>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</si>
  <si>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</si>
  <si>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</si>
  <si>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</si>
  <si>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</si>
  <si>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</si>
  <si>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</si>
  <si>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</si>
  <si>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</si>
  <si>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</si>
  <si>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</si>
  <si>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</si>
  <si>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</si>
  <si>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</si>
  <si>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</si>
  <si>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</si>
  <si>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</si>
  <si>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</si>
  <si>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</si>
  <si>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</si>
  <si>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</si>
  <si>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</si>
  <si>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</si>
  <si>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</si>
  <si>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</si>
  <si>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</si>
  <si>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</si>
  <si>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</si>
  <si>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</si>
  <si>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</si>
  <si>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</si>
  <si>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</si>
  <si>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</si>
  <si>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</si>
  <si>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</si>
  <si>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</si>
  <si>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</si>
  <si>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</si>
  <si>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</si>
  <si>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</si>
  <si>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</si>
  <si>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</si>
  <si>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</si>
  <si>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</si>
  <si>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</si>
  <si>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</si>
  <si>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</si>
  <si>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</si>
  <si>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</si>
  <si>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</si>
  <si>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</si>
  <si>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</si>
  <si>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</si>
  <si>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</si>
  <si>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</si>
  <si>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</si>
  <si>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</si>
  <si>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</si>
  <si>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</si>
  <si>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</si>
  <si>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</si>
  <si>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</si>
  <si>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</si>
  <si>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</si>
  <si>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</si>
  <si>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</si>
  <si>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</si>
  <si>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</si>
  <si>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</si>
  <si>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</si>
  <si>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</si>
  <si>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</si>
  <si>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</si>
  <si>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</si>
  <si>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</si>
  <si>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</si>
  <si>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</si>
  <si>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</si>
  <si>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</si>
  <si>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</si>
  <si>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</si>
  <si>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</si>
  <si>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</si>
  <si>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</si>
  <si>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</si>
  <si>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</si>
  <si>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</si>
  <si>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</si>
  <si>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</si>
  <si>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</si>
  <si>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</si>
  <si>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</si>
  <si>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</si>
  <si>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</si>
  <si>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</si>
  <si>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</si>
  <si>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</si>
  <si>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</si>
  <si>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</si>
  <si>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</si>
  <si>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</si>
  <si>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</si>
  <si>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</si>
  <si>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</si>
  <si>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</si>
  <si>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</si>
  <si>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</si>
  <si>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</si>
  <si>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</si>
  <si>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</si>
  <si>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</si>
  <si>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</si>
  <si>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</si>
  <si>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</si>
  <si>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</si>
  <si>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</si>
  <si>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</si>
  <si>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</si>
  <si>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</si>
  <si>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</si>
  <si>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</si>
  <si>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</si>
  <si>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</si>
  <si>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</si>
  <si>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</si>
  <si>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</si>
  <si>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</si>
  <si>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</si>
  <si>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</si>
  <si>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</si>
  <si>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</si>
  <si>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</si>
  <si>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</si>
  <si>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</si>
  <si>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</si>
  <si>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</si>
  <si>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</si>
  <si>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</si>
  <si>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</si>
  <si>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</si>
  <si>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</si>
  <si>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</si>
  <si>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</si>
  <si>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</si>
  <si>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</si>
  <si>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</si>
  <si>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</si>
  <si>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</si>
  <si>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</si>
  <si>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</si>
  <si>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</si>
  <si>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</si>
  <si>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</si>
  <si>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</si>
  <si>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</si>
  <si>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</si>
  <si>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</si>
  <si>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</si>
  <si>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</si>
  <si>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</si>
  <si>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</si>
  <si>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</si>
  <si>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</si>
  <si>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</si>
  <si>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</si>
  <si>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</si>
  <si>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</si>
  <si>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</si>
  <si>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</si>
  <si>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</si>
  <si>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</si>
  <si>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</si>
  <si>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</si>
  <si>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</si>
  <si>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</si>
  <si>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</si>
  <si>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</si>
  <si>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</si>
  <si>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</si>
  <si>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</si>
  <si>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</si>
  <si>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</si>
  <si>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</si>
  <si>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</si>
  <si>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</si>
  <si>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</si>
  <si>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</si>
  <si>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</si>
  <si>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</si>
  <si>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</si>
  <si>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</si>
  <si>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</si>
  <si>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</si>
  <si>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</si>
  <si>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</si>
  <si>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</si>
  <si>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</si>
  <si>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</si>
  <si>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</si>
  <si>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</si>
  <si>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</si>
  <si>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</si>
  <si>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</si>
  <si>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</si>
  <si>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</si>
  <si>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</si>
  <si>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</si>
  <si>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</si>
  <si>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</si>
  <si>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</si>
  <si>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</si>
  <si>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</si>
  <si>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</si>
  <si>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</si>
  <si>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</si>
  <si>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</si>
  <si>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</si>
  <si>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</si>
  <si>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</si>
  <si>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</si>
  <si>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</si>
  <si>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</si>
  <si>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</si>
  <si>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</si>
  <si>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</si>
  <si>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</si>
  <si>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</si>
  <si>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</si>
  <si>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</si>
  <si>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</si>
  <si>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</si>
  <si>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</si>
  <si>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</si>
  <si>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</si>
  <si>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</si>
  <si>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</si>
  <si>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</si>
  <si>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</si>
  <si>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</si>
  <si>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</si>
  <si>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</si>
  <si>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</si>
  <si>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</si>
  <si>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</si>
  <si>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</si>
  <si>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</si>
  <si>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</si>
  <si>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</si>
  <si>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</si>
  <si>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</si>
  <si>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</si>
  <si>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</si>
  <si>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</si>
  <si>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</si>
  <si>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</si>
  <si>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</si>
  <si>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</si>
  <si>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</si>
  <si>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</si>
  <si>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</si>
  <si>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</si>
  <si>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</si>
  <si>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</si>
  <si>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</si>
  <si>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</si>
  <si>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</si>
  <si>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</si>
  <si>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</si>
  <si>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</si>
  <si>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</si>
  <si>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</si>
  <si>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</si>
  <si>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</si>
  <si>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</si>
  <si>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</si>
  <si>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</si>
  <si>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</si>
  <si>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</si>
  <si>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</si>
  <si>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</si>
  <si>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</si>
  <si>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</si>
  <si>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</si>
  <si>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</si>
  <si>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</si>
  <si>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</si>
  <si>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</si>
  <si>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</si>
  <si>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</si>
  <si>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</si>
  <si>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</si>
  <si>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</si>
  <si>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</si>
  <si>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</si>
  <si>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</si>
  <si>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</si>
  <si>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</si>
  <si>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</si>
  <si>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</si>
  <si>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</si>
  <si>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</si>
  <si>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</si>
  <si>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</si>
  <si>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</si>
  <si>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</si>
  <si>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</si>
  <si>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</si>
  <si>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</si>
  <si>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</si>
  <si>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</si>
  <si>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</si>
  <si>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</si>
  <si>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</si>
  <si>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</si>
  <si>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</si>
  <si>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</si>
  <si>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</si>
  <si>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</si>
  <si>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</si>
  <si>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</si>
  <si>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</si>
  <si>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</si>
  <si>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</si>
  <si>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</si>
  <si>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</si>
  <si>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</si>
  <si>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</si>
  <si>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</si>
  <si>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</si>
  <si>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</si>
  <si>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</si>
  <si>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</si>
  <si>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</si>
  <si>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</si>
  <si>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</si>
  <si>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</si>
  <si>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</si>
  <si>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</si>
  <si>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</si>
  <si>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</si>
  <si>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</si>
  <si>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</si>
  <si>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</si>
  <si>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</si>
  <si>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</si>
  <si>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</si>
  <si>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</si>
  <si>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</si>
  <si>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</si>
  <si>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</si>
  <si>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</si>
  <si>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</si>
  <si>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</si>
  <si>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</si>
  <si>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</si>
  <si>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</si>
  <si>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</si>
  <si>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</si>
  <si>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</si>
  <si>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</si>
  <si>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</si>
  <si>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</si>
  <si>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</si>
  <si>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</si>
  <si>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</si>
  <si>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</si>
  <si>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</si>
  <si>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</si>
  <si>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</si>
  <si>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</si>
  <si>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</si>
  <si>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</si>
  <si>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</si>
  <si>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</si>
  <si>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</si>
  <si>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</si>
  <si>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</si>
  <si>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</si>
  <si>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</si>
  <si>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</si>
  <si>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</si>
  <si>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</si>
  <si>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</si>
  <si>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</si>
  <si>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</si>
  <si>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</si>
  <si>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</si>
  <si>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</si>
  <si>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</si>
  <si>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</si>
  <si>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</si>
  <si>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</si>
  <si>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</si>
  <si>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</si>
  <si>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</si>
  <si>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</si>
  <si>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</si>
  <si>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</si>
  <si>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</si>
  <si>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</si>
  <si>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</si>
  <si>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</si>
  <si>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</si>
  <si>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</si>
  <si>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</si>
  <si>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</si>
  <si>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</si>
  <si>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</si>
  <si>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</si>
  <si>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</si>
  <si>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</si>
  <si>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</si>
  <si>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</si>
  <si>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</si>
  <si>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</si>
  <si>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</si>
  <si>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</si>
  <si>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</si>
  <si>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</si>
  <si>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</si>
  <si>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</si>
  <si>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</si>
  <si>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</si>
  <si>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</si>
  <si>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</si>
  <si>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</si>
  <si>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</si>
  <si>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</si>
  <si>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</si>
  <si>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</si>
  <si>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</si>
  <si>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</si>
  <si>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</si>
  <si>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</si>
  <si>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</si>
  <si>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</si>
  <si>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</si>
  <si>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</si>
  <si>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</si>
  <si>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</si>
  <si>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</si>
  <si>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</si>
  <si>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</si>
  <si>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</si>
  <si>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</si>
  <si>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</si>
  <si>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</si>
  <si>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</si>
  <si>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</si>
  <si>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</si>
  <si>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</si>
  <si>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</si>
  <si>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</si>
  <si>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</si>
  <si>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</si>
  <si>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</si>
  <si>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</si>
  <si>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</si>
  <si>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</si>
  <si>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</si>
  <si>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</si>
  <si>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</si>
  <si>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</si>
  <si>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</si>
  <si>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</si>
  <si>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</si>
  <si>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</si>
  <si>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</si>
  <si>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</si>
  <si>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</si>
  <si>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</si>
  <si>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</si>
  <si>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</si>
  <si>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</si>
  <si>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</si>
  <si>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</si>
  <si>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</si>
  <si>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</si>
  <si>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</si>
  <si>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</si>
  <si>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</si>
  <si>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</si>
  <si>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</si>
  <si>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</si>
  <si>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</si>
  <si>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</si>
  <si>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</si>
  <si>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</si>
  <si>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</si>
  <si>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</si>
  <si>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</si>
  <si>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</si>
  <si>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</si>
  <si>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</si>
  <si>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</si>
  <si>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</si>
  <si>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</si>
  <si>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</si>
  <si>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</si>
  <si>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</si>
  <si>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</si>
  <si>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</si>
  <si>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</si>
  <si>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</si>
  <si>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</si>
  <si>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</si>
  <si>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</si>
  <si>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</si>
  <si>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</si>
  <si>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</si>
  <si>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</si>
  <si>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</si>
  <si>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</si>
  <si>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</si>
  <si>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</si>
  <si>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</si>
  <si>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</si>
  <si>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</si>
  <si>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</si>
  <si>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</si>
  <si>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</si>
  <si>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</si>
  <si>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</si>
  <si>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</si>
  <si>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</si>
  <si>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</si>
  <si>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</si>
  <si>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</si>
  <si>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</si>
  <si>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</si>
  <si>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</si>
  <si>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</si>
  <si>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</si>
  <si>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</si>
  <si>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</si>
  <si>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</si>
  <si>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</si>
  <si>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</si>
  <si>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</si>
  <si>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</si>
  <si>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</si>
  <si>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</si>
  <si>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</si>
  <si>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</si>
  <si>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</si>
  <si>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</si>
  <si>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</si>
  <si>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</si>
  <si>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</si>
  <si>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</si>
  <si>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</si>
  <si>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</si>
  <si>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</si>
  <si>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</si>
  <si>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</si>
  <si>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</si>
  <si>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</si>
  <si>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</si>
  <si>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</si>
  <si>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</si>
  <si>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</si>
  <si>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</si>
  <si>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</si>
  <si>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</si>
  <si>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</si>
  <si>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</si>
  <si>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</si>
  <si>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</si>
  <si>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</si>
  <si>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</si>
  <si>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</si>
  <si>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</si>
  <si>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</si>
  <si>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</si>
  <si>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</si>
  <si>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</si>
  <si>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</si>
  <si>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</si>
  <si>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</si>
  <si>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</si>
  <si>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</si>
  <si>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</si>
  <si>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</si>
  <si>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</si>
  <si>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</si>
  <si>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</si>
  <si>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</si>
  <si>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</si>
  <si>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</si>
  <si>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</si>
  <si>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</si>
  <si>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</si>
  <si>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</si>
  <si>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</si>
  <si>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</si>
  <si>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</si>
  <si>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</si>
  <si>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</si>
  <si>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</si>
  <si>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</si>
  <si>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</si>
  <si>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</si>
  <si>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</si>
  <si>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</si>
  <si>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</si>
  <si>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</si>
  <si>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</si>
  <si>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</si>
  <si>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</si>
  <si>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</si>
  <si>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</si>
  <si>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</si>
  <si>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</si>
  <si>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</si>
  <si>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</si>
  <si>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</si>
  <si>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</si>
  <si>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</si>
  <si>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</si>
  <si>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</si>
  <si>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</si>
  <si>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</si>
  <si>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</si>
  <si>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</si>
  <si>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</si>
  <si>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</si>
  <si>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</si>
  <si>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</si>
  <si>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</si>
  <si>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</si>
  <si>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</si>
  <si>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</si>
  <si>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</si>
  <si>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</si>
  <si>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</si>
  <si>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</si>
  <si>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</si>
  <si>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</si>
  <si>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</si>
  <si>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</si>
  <si>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</si>
  <si>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</si>
  <si>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</si>
  <si>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</si>
  <si>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</si>
  <si>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</si>
  <si>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</si>
  <si>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</si>
  <si>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</si>
  <si>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</si>
  <si>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</si>
  <si>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</si>
  <si>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</si>
  <si>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</si>
  <si>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</si>
  <si>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</si>
  <si>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</si>
  <si>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</si>
  <si>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</si>
  <si>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</si>
  <si>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</si>
  <si>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</si>
  <si>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</si>
  <si>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</si>
  <si>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</si>
  <si>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</si>
  <si>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</si>
  <si>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</si>
  <si>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</si>
  <si>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</si>
  <si>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</si>
  <si>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</si>
  <si>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</si>
  <si>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</si>
  <si>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</si>
  <si>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</si>
  <si>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</si>
  <si>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</si>
  <si>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</si>
  <si>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</si>
  <si>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</si>
  <si>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</si>
  <si>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</si>
  <si>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</si>
  <si>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</si>
  <si>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</si>
  <si>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</si>
  <si>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</si>
  <si>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</si>
  <si>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</si>
  <si>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</si>
  <si>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</si>
  <si>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</si>
  <si>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</si>
  <si>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</si>
  <si>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</si>
  <si>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</si>
  <si>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</si>
  <si>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</si>
  <si>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</si>
  <si>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</si>
  <si>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</si>
  <si>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</si>
  <si>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</si>
  <si>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</si>
  <si>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</si>
  <si>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</si>
  <si>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</si>
  <si>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</si>
  <si>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</si>
  <si>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</si>
  <si>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</si>
  <si>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</si>
  <si>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</si>
  <si>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</si>
  <si>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</si>
  <si>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</si>
  <si>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</si>
  <si>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</si>
  <si>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</si>
  <si>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</si>
  <si>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</si>
  <si>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</si>
  <si>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</si>
  <si>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</si>
  <si>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</si>
  <si>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</si>
  <si>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</si>
  <si>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</si>
  <si>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</si>
  <si>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</si>
  <si>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</si>
  <si>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</si>
  <si>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</si>
  <si>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</si>
  <si>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</si>
  <si>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</si>
  <si>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</si>
  <si>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</si>
  <si>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</si>
  <si>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</si>
  <si>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</si>
  <si>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</si>
  <si>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</si>
  <si>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</si>
  <si>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</si>
  <si>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</si>
  <si>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</si>
  <si>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</si>
  <si>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</si>
  <si>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</si>
  <si>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</si>
  <si>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</si>
  <si>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</si>
  <si>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</si>
  <si>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</si>
  <si>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</si>
  <si>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</si>
  <si>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</si>
  <si>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</si>
  <si>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</si>
  <si>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</si>
  <si>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</si>
  <si>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</si>
  <si>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</si>
  <si>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</si>
  <si>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</si>
  <si>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</si>
  <si>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</si>
  <si>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</si>
  <si>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</si>
  <si>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</si>
  <si>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</si>
  <si>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</si>
  <si>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</si>
  <si>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</si>
  <si>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</si>
  <si>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</si>
  <si>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</si>
  <si>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</si>
  <si>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</si>
  <si>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</si>
  <si>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</si>
  <si>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</si>
  <si>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</si>
  <si>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</si>
  <si>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</si>
  <si>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</si>
  <si>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</si>
  <si>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</si>
  <si>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</si>
  <si>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</si>
  <si>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</si>
  <si>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</si>
  <si>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</si>
  <si>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</si>
  <si>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</si>
  <si>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</si>
  <si>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</si>
  <si>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</si>
  <si>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</si>
  <si>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</si>
  <si>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</si>
  <si>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</si>
  <si>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</si>
  <si>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</si>
  <si>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</si>
  <si>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</si>
  <si>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</si>
  <si>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</si>
  <si>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</si>
  <si>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</si>
  <si>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</si>
  <si>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</si>
  <si>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</si>
  <si>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</si>
  <si>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</si>
  <si>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</si>
  <si>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</si>
  <si>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</si>
  <si>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</si>
  <si>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</si>
  <si>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</si>
  <si>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</si>
  <si>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</si>
  <si>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</si>
  <si>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</si>
  <si>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</si>
  <si>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</si>
  <si>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</si>
  <si>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</si>
  <si>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</si>
  <si>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</si>
  <si>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</si>
  <si>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</si>
  <si>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</si>
  <si>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</si>
  <si>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</si>
  <si>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</si>
  <si>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</si>
  <si>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</si>
  <si>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</si>
  <si>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</si>
  <si>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</si>
  <si>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</si>
  <si>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</si>
  <si>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</si>
  <si>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</si>
  <si>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</si>
  <si>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</si>
  <si>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</si>
  <si>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</si>
  <si>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</si>
  <si>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</si>
  <si>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</si>
  <si>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</si>
  <si>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</si>
  <si>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</si>
  <si>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</si>
  <si>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</si>
  <si>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</si>
  <si>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</si>
  <si>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</si>
  <si>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</si>
  <si>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</si>
  <si>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</si>
  <si>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</si>
  <si>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</si>
  <si>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</si>
  <si>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</si>
  <si>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</si>
  <si>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</si>
  <si>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</si>
  <si>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</si>
  <si>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</si>
  <si>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</si>
  <si>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</si>
  <si>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</si>
  <si>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</si>
  <si>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</si>
  <si>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</si>
  <si>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</si>
  <si>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</si>
  <si>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</si>
  <si>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</si>
  <si>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</si>
  <si>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</si>
  <si>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</si>
  <si>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</si>
  <si>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</si>
  <si>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</si>
  <si>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</si>
  <si>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</si>
  <si>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</si>
  <si>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</si>
  <si>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</si>
  <si>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</si>
  <si>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</si>
  <si>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</si>
  <si>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</si>
  <si>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</si>
  <si>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</si>
  <si>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</si>
  <si>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</si>
  <si>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</si>
  <si>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</si>
  <si>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</si>
  <si>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</si>
  <si>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</si>
  <si>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</si>
  <si>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</si>
  <si>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</si>
  <si>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</si>
  <si>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</si>
  <si>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</si>
  <si>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</si>
  <si>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</si>
  <si>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</si>
  <si>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</si>
  <si>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</si>
  <si>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</si>
  <si>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</si>
  <si>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</si>
  <si>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</si>
  <si>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</si>
  <si>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</si>
  <si>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</si>
  <si>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</si>
  <si>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</si>
  <si>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</si>
  <si>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</si>
  <si>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</si>
  <si>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</si>
  <si>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</si>
  <si>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</si>
  <si>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</si>
  <si>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</si>
  <si>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</si>
  <si>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</si>
  <si>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</si>
  <si>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</si>
  <si>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</si>
  <si>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</si>
  <si>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</si>
  <si>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</si>
  <si>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</si>
  <si>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</si>
  <si>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</si>
  <si>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</si>
  <si>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</si>
  <si>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</si>
  <si>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</si>
  <si>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</si>
  <si>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</si>
  <si>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</si>
  <si>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</si>
  <si>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</si>
  <si>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</si>
  <si>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</si>
  <si>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</si>
  <si>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</si>
  <si>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</si>
  <si>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</si>
  <si>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</si>
  <si>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</si>
  <si>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</si>
  <si>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</si>
  <si>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</si>
  <si>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</si>
  <si>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</si>
  <si>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</si>
  <si>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</si>
  <si>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</si>
  <si>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</si>
  <si>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</si>
  <si>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</si>
  <si>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</si>
  <si>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</si>
  <si>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</si>
  <si>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</si>
  <si>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</si>
  <si>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</si>
  <si>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</si>
  <si>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</si>
  <si>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</si>
  <si>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</si>
  <si>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</si>
  <si>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</si>
  <si>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</si>
  <si>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</si>
  <si>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</si>
  <si>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</si>
  <si>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</si>
  <si>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</si>
  <si>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</si>
  <si>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</si>
  <si>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</si>
  <si>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</si>
  <si>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</si>
  <si>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</si>
  <si>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</si>
  <si>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</si>
  <si>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</si>
  <si>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</si>
  <si>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</si>
  <si>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</si>
  <si>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</si>
  <si>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</si>
  <si>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</si>
  <si>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</si>
  <si>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</si>
  <si>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</si>
  <si>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</si>
  <si>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</si>
  <si>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</si>
  <si>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</si>
  <si>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</si>
  <si>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</si>
  <si>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</si>
  <si>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</si>
  <si>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</si>
  <si>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</si>
  <si>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</si>
  <si>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</si>
  <si>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</si>
  <si>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</si>
  <si>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</si>
  <si>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</si>
  <si>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</si>
  <si>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</si>
  <si>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</si>
  <si>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</si>
  <si>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</si>
  <si>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</si>
  <si>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</si>
  <si>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</si>
  <si>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</si>
  <si>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</si>
  <si>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</si>
  <si>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</si>
  <si>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</si>
  <si>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</si>
  <si>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</si>
  <si>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</si>
  <si>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</si>
  <si>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</si>
  <si>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</si>
  <si>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</si>
  <si>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</si>
  <si>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</si>
  <si>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</si>
  <si>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</si>
  <si>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</si>
  <si>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</si>
  <si>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</si>
  <si>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</si>
  <si>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</si>
  <si>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</si>
  <si>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</si>
  <si>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</si>
  <si>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</si>
  <si>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</si>
  <si>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</si>
  <si>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</si>
  <si>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</si>
  <si>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</si>
  <si>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</si>
  <si>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</si>
  <si>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</si>
  <si>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</si>
  <si>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</si>
  <si>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</si>
  <si>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</si>
  <si>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</si>
  <si>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</si>
  <si>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</si>
  <si>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</si>
  <si>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</si>
  <si>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</si>
  <si>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</si>
  <si>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</si>
  <si>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</si>
  <si>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</si>
  <si>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</si>
  <si>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</si>
  <si>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</si>
  <si>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</si>
  <si>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</si>
  <si>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</si>
  <si>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</si>
  <si>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</si>
  <si>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</si>
  <si>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</si>
  <si>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</si>
  <si>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</si>
  <si>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</si>
  <si>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</si>
  <si>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</si>
  <si>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</si>
  <si>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</si>
  <si>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</si>
  <si>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</si>
  <si>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</si>
  <si>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</si>
  <si>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</si>
  <si>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</si>
  <si>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</si>
  <si>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</si>
  <si>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</si>
  <si>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</si>
  <si>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</si>
  <si>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</si>
  <si>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</si>
  <si>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</si>
  <si>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</si>
  <si>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</si>
  <si>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</si>
  <si>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</si>
  <si>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</si>
  <si>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</si>
  <si>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</si>
  <si>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</si>
  <si>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</si>
  <si>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</si>
  <si>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</si>
  <si>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</si>
  <si>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</si>
  <si>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</si>
  <si>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</si>
  <si>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</si>
  <si>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</si>
  <si>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</si>
  <si>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</si>
  <si>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</si>
  <si>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</si>
  <si>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</si>
  <si>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</si>
  <si>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</si>
  <si>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</si>
  <si>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</si>
  <si>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</si>
  <si>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</si>
  <si>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</si>
  <si>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</si>
  <si>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</si>
  <si>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</si>
  <si>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</si>
  <si>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</si>
  <si>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</si>
  <si>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</si>
  <si>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</si>
  <si>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</si>
  <si>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</si>
  <si>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</si>
  <si>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</si>
  <si>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</si>
  <si>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</si>
  <si>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</si>
  <si>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</si>
  <si>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</si>
  <si>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</si>
  <si>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</si>
  <si>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</si>
  <si>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</si>
  <si>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</si>
  <si>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</si>
  <si>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</si>
  <si>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</si>
  <si>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</si>
  <si>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</si>
  <si>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</si>
  <si>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</si>
  <si>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</si>
  <si>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</si>
  <si>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</si>
  <si>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</si>
  <si>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</si>
  <si>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</si>
  <si>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</si>
  <si>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</si>
  <si>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</si>
  <si>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</si>
  <si>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</si>
  <si>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</si>
  <si>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</si>
  <si>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</si>
  <si>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</si>
  <si>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</si>
  <si>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</si>
  <si>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</si>
  <si>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</si>
  <si>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</si>
  <si>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</si>
  <si>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</si>
  <si>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</si>
  <si>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</si>
  <si>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</si>
  <si>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</si>
  <si>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</si>
  <si>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</si>
  <si>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</si>
  <si>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</si>
  <si>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</si>
  <si>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</si>
  <si>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</si>
  <si>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</si>
  <si>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</si>
  <si>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</si>
  <si>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</si>
  <si>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</si>
  <si>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</si>
  <si>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</si>
  <si>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</si>
  <si>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</si>
  <si>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</si>
  <si>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</si>
  <si>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</si>
  <si>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</si>
  <si>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</si>
  <si>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</si>
  <si>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</si>
  <si>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</si>
  <si>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</si>
  <si>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</si>
  <si>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</si>
  <si>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</si>
  <si>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</si>
  <si>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</si>
  <si>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</si>
  <si>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</si>
  <si>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</si>
  <si>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</si>
  <si>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</si>
  <si>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</si>
  <si>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</si>
  <si>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</si>
  <si>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</si>
  <si>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</si>
  <si>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</si>
  <si>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</si>
  <si>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</si>
  <si>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</si>
  <si>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</si>
  <si>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</si>
  <si>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</si>
  <si>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</si>
  <si>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</si>
  <si>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</si>
  <si>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</si>
  <si>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</si>
  <si>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</si>
  <si>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</si>
  <si>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</si>
  <si>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</si>
  <si>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</si>
  <si>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</si>
  <si>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</si>
  <si>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</si>
  <si>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</si>
  <si>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</si>
  <si>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</si>
  <si>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</si>
  <si>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</si>
  <si>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</si>
  <si>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</si>
  <si>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</si>
  <si>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</si>
  <si>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</si>
  <si>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</si>
  <si>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</si>
  <si>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</si>
  <si>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</si>
  <si>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</si>
  <si>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</si>
  <si>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</si>
  <si>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</si>
  <si>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</si>
  <si>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</si>
  <si>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</si>
  <si>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</si>
  <si>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</si>
  <si>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</si>
  <si>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</si>
  <si>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</si>
  <si>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</si>
  <si>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</si>
  <si>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</si>
  <si>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</si>
  <si>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</si>
  <si>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</si>
  <si>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</si>
  <si>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</si>
  <si>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</si>
  <si>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</si>
  <si>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</si>
  <si>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</si>
  <si>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</si>
  <si>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</si>
  <si>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</si>
  <si>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</si>
  <si>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</si>
  <si>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</si>
  <si>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</si>
  <si>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</si>
  <si>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</si>
  <si>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</si>
  <si>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</si>
  <si>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</si>
  <si>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</si>
  <si>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</si>
  <si>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</si>
  <si>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</si>
  <si>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</si>
  <si>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</si>
  <si>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</si>
  <si>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</si>
  <si>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</si>
  <si>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</si>
  <si>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</si>
  <si>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</si>
  <si>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</si>
  <si>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</si>
  <si>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</si>
  <si>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</si>
  <si>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</si>
  <si>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</si>
  <si>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</si>
  <si>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</si>
  <si>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</si>
  <si>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</si>
  <si>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</si>
  <si>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</si>
  <si>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</si>
  <si>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</si>
  <si>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</si>
  <si>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</si>
  <si>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</si>
  <si>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</si>
  <si>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</si>
  <si>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</si>
  <si>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</si>
  <si>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</si>
  <si>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</si>
  <si>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</si>
  <si>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</si>
  <si>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</si>
  <si>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</si>
  <si>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</si>
  <si>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</si>
  <si>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</si>
  <si>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</si>
  <si>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</si>
  <si>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</si>
  <si>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</si>
  <si>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</si>
  <si>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</si>
  <si>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</si>
  <si>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</si>
  <si>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</si>
  <si>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</si>
  <si>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</si>
  <si>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</si>
  <si>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</si>
  <si>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</si>
  <si>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</si>
  <si>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</si>
  <si>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</si>
  <si>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</si>
  <si>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</si>
  <si>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</si>
  <si>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</si>
  <si>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</si>
  <si>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</si>
  <si>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</si>
  <si>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</si>
  <si>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</si>
  <si>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</si>
  <si>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</si>
  <si>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</si>
  <si>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</si>
  <si>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</si>
  <si>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</si>
  <si>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</si>
  <si>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</si>
  <si>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</si>
  <si>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</si>
  <si>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</si>
  <si>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</si>
  <si>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</si>
  <si>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</si>
  <si>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</si>
  <si>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</si>
  <si>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</si>
  <si>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</si>
  <si>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</si>
  <si>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</si>
  <si>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</si>
  <si>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</si>
  <si>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</si>
  <si>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</si>
  <si>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</si>
  <si>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</si>
  <si>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</si>
  <si>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</si>
  <si>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</si>
  <si>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</si>
  <si>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</si>
  <si>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</si>
  <si>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</si>
  <si>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</si>
  <si>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</si>
  <si>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</si>
  <si>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</si>
  <si>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</si>
  <si>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</si>
  <si>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</si>
  <si>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</si>
  <si>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</si>
  <si>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</si>
  <si>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</si>
  <si>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</si>
  <si>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</si>
  <si>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</si>
  <si>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</si>
  <si>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</si>
  <si>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</si>
  <si>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</si>
  <si>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</si>
  <si>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</si>
  <si>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</si>
  <si>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</si>
  <si>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</si>
  <si>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</si>
  <si>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</si>
  <si>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</si>
  <si>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</si>
  <si>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</si>
  <si>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</si>
  <si>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</si>
  <si>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</si>
  <si>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</si>
  <si>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</si>
  <si>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</si>
  <si>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</si>
  <si>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</si>
  <si>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</si>
  <si>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</si>
  <si>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</si>
  <si>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</si>
  <si>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</si>
  <si>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</si>
  <si>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</si>
  <si>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</si>
  <si>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</si>
  <si>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</si>
  <si>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</si>
  <si>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</si>
  <si>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</si>
  <si>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</si>
  <si>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</si>
  <si>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</si>
  <si>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</si>
  <si>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</si>
  <si>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</si>
  <si>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</si>
  <si>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</si>
  <si>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</si>
  <si>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</si>
  <si>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</si>
  <si>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</si>
  <si>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</si>
  <si>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</si>
  <si>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</si>
  <si>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</si>
  <si>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</si>
  <si>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</si>
  <si>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</si>
  <si>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</si>
  <si>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</si>
  <si>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</si>
  <si>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</si>
  <si>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</si>
  <si>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</si>
  <si>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</si>
  <si>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</si>
  <si>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</si>
  <si>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</si>
  <si>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</si>
  <si>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</si>
  <si>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</si>
  <si>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</si>
  <si>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</si>
  <si>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</si>
  <si>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</si>
  <si>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</si>
  <si>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</si>
  <si>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</si>
  <si>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</si>
  <si>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</si>
  <si>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</si>
  <si>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</si>
  <si>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</si>
  <si>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</si>
  <si>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</si>
  <si>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</si>
  <si>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</si>
  <si>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</si>
  <si>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</si>
  <si>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</si>
  <si>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</si>
  <si>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</si>
  <si>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</si>
  <si>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</si>
  <si>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</si>
  <si>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</si>
  <si>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</si>
  <si>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</si>
  <si>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</si>
  <si>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</si>
  <si>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</si>
  <si>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</si>
  <si>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</si>
  <si>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</si>
  <si>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</si>
  <si>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</si>
  <si>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</si>
  <si>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</si>
  <si>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</si>
  <si>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</si>
  <si>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</si>
  <si>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</si>
  <si>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</si>
  <si>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</si>
  <si>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</si>
  <si>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</si>
  <si>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</si>
  <si>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</si>
  <si>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</si>
  <si>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</si>
  <si>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</si>
  <si>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</si>
  <si>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</si>
  <si>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</si>
  <si>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</si>
  <si>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</si>
  <si>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</si>
  <si>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</si>
  <si>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</si>
  <si>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</si>
  <si>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</si>
  <si>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</si>
  <si>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</si>
  <si>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</si>
  <si>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</si>
  <si>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</si>
  <si>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</si>
  <si>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</si>
  <si>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</si>
  <si>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</si>
  <si>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</si>
  <si>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</si>
  <si>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</si>
  <si>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</si>
  <si>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</si>
  <si>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</si>
  <si>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</si>
  <si>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</si>
  <si>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</si>
  <si>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</si>
  <si>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</si>
  <si>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</si>
  <si>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</si>
  <si>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</si>
  <si>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</si>
  <si>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</si>
  <si>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</si>
  <si>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</si>
  <si>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</si>
  <si>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</si>
  <si>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</si>
  <si>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</si>
  <si>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</si>
  <si>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</si>
  <si>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</si>
  <si>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</si>
  <si>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</si>
  <si>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</si>
  <si>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</si>
  <si>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</si>
  <si>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</si>
  <si>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</si>
  <si>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</si>
  <si>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</si>
  <si>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</si>
  <si>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</si>
  <si>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</si>
  <si>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</si>
  <si>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</si>
  <si>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</si>
  <si>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</si>
  <si>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</si>
  <si>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</si>
  <si>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</si>
  <si>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</si>
  <si>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</si>
  <si>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</si>
  <si>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</si>
  <si>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</si>
  <si>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</si>
  <si>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</si>
  <si>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</si>
  <si>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</si>
  <si>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</si>
  <si>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</si>
  <si>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</si>
  <si>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</si>
  <si>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</si>
  <si>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</si>
  <si>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</si>
  <si>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</si>
  <si>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</si>
  <si>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</si>
  <si>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</si>
  <si>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</si>
  <si>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</si>
  <si>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</si>
  <si>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</si>
  <si>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</si>
  <si>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</si>
  <si>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</si>
  <si>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</si>
  <si>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</si>
  <si>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</si>
  <si>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</si>
  <si>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</si>
  <si>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</si>
  <si>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</si>
  <si>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</si>
  <si>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</si>
  <si>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</si>
  <si>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</si>
  <si>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</si>
  <si>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</si>
  <si>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</si>
  <si>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</si>
  <si>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</si>
  <si>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</si>
  <si>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</si>
  <si>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</si>
  <si>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</si>
  <si>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</si>
  <si>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</si>
  <si>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</si>
  <si>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</si>
  <si>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</si>
  <si>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</si>
  <si>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</si>
  <si>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</si>
  <si>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</si>
  <si>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</si>
  <si>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</si>
  <si>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</si>
  <si>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</si>
  <si>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</si>
  <si>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</si>
  <si>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</si>
  <si>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</si>
  <si>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</si>
  <si>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</si>
  <si>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</si>
  <si>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</si>
  <si>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</si>
  <si>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</si>
  <si>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</si>
  <si>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</si>
  <si>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</si>
  <si>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</si>
  <si>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</si>
  <si>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</si>
  <si>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</si>
  <si>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</si>
  <si>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</si>
  <si>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</si>
  <si>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</si>
  <si>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</si>
  <si>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</si>
  <si>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</si>
  <si>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</si>
  <si>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</si>
  <si>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</si>
  <si>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</si>
  <si>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</si>
  <si>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</si>
  <si>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</si>
  <si>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</si>
  <si>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</si>
  <si>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</si>
  <si>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</si>
  <si>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</si>
  <si>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</si>
  <si>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</si>
  <si>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</si>
  <si>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</si>
  <si>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</si>
  <si>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</si>
  <si>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</si>
  <si>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</si>
  <si>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</si>
  <si>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</si>
  <si>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</si>
  <si>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</si>
  <si>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</si>
  <si>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</si>
  <si>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</si>
  <si>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</si>
  <si>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</si>
  <si>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</si>
  <si>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</si>
  <si>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</si>
  <si>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</si>
  <si>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</si>
  <si>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</si>
  <si>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</si>
  <si>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</si>
  <si>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</si>
  <si>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</si>
  <si>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</si>
  <si>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</si>
  <si>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</si>
  <si>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</si>
  <si>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</si>
  <si>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</si>
  <si>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</si>
  <si>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</si>
  <si>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</si>
  <si>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</si>
  <si>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</si>
  <si>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</si>
  <si>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</si>
  <si>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</si>
  <si>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</si>
  <si>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</si>
  <si>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</si>
  <si>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</si>
  <si>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</si>
  <si>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</si>
  <si>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</si>
  <si>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</si>
  <si>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</si>
  <si>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</si>
  <si>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</si>
  <si>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</si>
  <si>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</si>
  <si>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</si>
  <si>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</si>
  <si>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</si>
  <si>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</si>
  <si>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</si>
  <si>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</si>
  <si>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</si>
  <si>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</si>
  <si>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</si>
  <si>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</si>
  <si>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</si>
  <si>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</si>
  <si>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</si>
  <si>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</si>
  <si>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</si>
  <si>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</si>
  <si>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</si>
  <si>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</si>
  <si>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</si>
  <si>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</si>
  <si>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</si>
  <si>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</si>
  <si>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</si>
  <si>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</si>
  <si>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</si>
  <si>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</si>
  <si>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</si>
  <si>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</si>
  <si>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</si>
  <si>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</si>
  <si>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</si>
  <si>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</si>
  <si>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</si>
  <si>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</si>
  <si>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</si>
  <si>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</si>
  <si>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</si>
  <si>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</si>
  <si>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</si>
  <si>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</si>
  <si>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</si>
  <si>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</si>
  <si>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</si>
  <si>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</si>
  <si>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</si>
  <si>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</si>
  <si>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</si>
  <si>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</si>
  <si>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</si>
  <si>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</si>
  <si>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</si>
  <si>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</si>
  <si>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</si>
  <si>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</si>
  <si>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</si>
  <si>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</si>
  <si>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</si>
  <si>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</si>
  <si>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</si>
  <si>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</si>
  <si>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</si>
  <si>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</si>
  <si>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</si>
  <si>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</si>
  <si>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</si>
  <si>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</si>
  <si>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</si>
  <si>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</si>
  <si>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</si>
  <si>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</si>
  <si>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</si>
  <si>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</si>
  <si>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</si>
  <si>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</si>
  <si>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</si>
  <si>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</si>
  <si>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</si>
  <si>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</si>
  <si>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</si>
  <si>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</si>
  <si>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</si>
  <si>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</si>
  <si>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</si>
  <si>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</si>
  <si>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</si>
  <si>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</si>
  <si>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</si>
  <si>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</si>
  <si>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</si>
  <si>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</si>
  <si>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</si>
  <si>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</si>
  <si>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</si>
  <si>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</si>
  <si>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</si>
  <si>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</si>
  <si>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</si>
  <si>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</si>
  <si>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</si>
  <si>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</si>
  <si>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</si>
  <si>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</si>
  <si>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</si>
  <si>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</si>
  <si>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</si>
  <si>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</si>
  <si>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</si>
  <si>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</si>
  <si>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</si>
  <si>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</si>
  <si>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</si>
  <si>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</si>
  <si>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</si>
  <si>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</si>
  <si>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</si>
  <si>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</si>
  <si>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</si>
  <si>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</si>
  <si>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</si>
  <si>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</si>
  <si>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</si>
  <si>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</si>
  <si>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</si>
  <si>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</si>
  <si>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</si>
  <si>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</si>
  <si>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</si>
  <si>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</si>
  <si>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</si>
  <si>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</si>
  <si>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</si>
  <si>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</si>
  <si>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</si>
  <si>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</si>
  <si>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</si>
  <si>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</si>
  <si>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</si>
  <si>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</si>
  <si>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</si>
  <si>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</si>
  <si>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</si>
  <si>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</si>
  <si>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</si>
  <si>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</si>
  <si>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</si>
  <si>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</si>
  <si>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</si>
  <si>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</si>
  <si>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</si>
  <si>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</si>
  <si>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</si>
  <si>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</si>
  <si>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</si>
  <si>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</si>
  <si>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</si>
  <si>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</si>
  <si>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</si>
  <si>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</si>
  <si>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</si>
  <si>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</si>
  <si>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</si>
  <si>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</si>
  <si>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</si>
  <si>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</si>
  <si>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</si>
  <si>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</si>
  <si>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</si>
  <si>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</si>
  <si>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</si>
  <si>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</si>
  <si>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</si>
  <si>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</si>
  <si>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</si>
  <si>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</si>
  <si>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</si>
  <si>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</si>
  <si>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</si>
  <si>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</si>
  <si>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</si>
  <si>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</si>
  <si>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</si>
  <si>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</si>
  <si>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</si>
  <si>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</si>
  <si>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</si>
  <si>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</si>
  <si>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</si>
  <si>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</si>
  <si>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</si>
  <si>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</si>
  <si>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</si>
  <si>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</si>
  <si>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</si>
  <si>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</si>
  <si>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</si>
  <si>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</si>
  <si>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</si>
  <si>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</si>
  <si>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</si>
  <si>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</si>
  <si>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</si>
  <si>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</si>
  <si>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</si>
  <si>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</si>
  <si>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</si>
  <si>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</si>
  <si>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</si>
  <si>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</si>
  <si>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</si>
  <si>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</si>
  <si>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</si>
  <si>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</si>
  <si>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</si>
  <si>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</si>
  <si>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</si>
  <si>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</si>
  <si>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</si>
  <si>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</si>
  <si>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</si>
  <si>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</si>
  <si>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</si>
  <si>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</si>
  <si>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</si>
  <si>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</si>
  <si>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</si>
  <si>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</si>
  <si>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</si>
  <si>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</si>
  <si>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</si>
  <si>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</si>
  <si>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</si>
  <si>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</si>
  <si>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</si>
  <si>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</si>
  <si>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</si>
  <si>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</si>
  <si>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</si>
  <si>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</si>
  <si>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</si>
  <si>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</si>
  <si>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</si>
  <si>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</si>
  <si>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</si>
  <si>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</si>
  <si>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</si>
  <si>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</si>
  <si>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</si>
  <si>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</si>
  <si>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</si>
  <si>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</si>
  <si>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</si>
  <si>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</si>
  <si>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</si>
  <si>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</si>
  <si>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</si>
  <si>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</si>
  <si>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</si>
  <si>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</si>
  <si>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</si>
  <si>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</si>
  <si>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</si>
  <si>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</si>
  <si>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</si>
  <si>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</si>
  <si>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</si>
  <si>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</si>
  <si>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</si>
  <si>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</si>
  <si>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</si>
  <si>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</si>
  <si>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</si>
  <si>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</si>
  <si>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</si>
  <si>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</si>
  <si>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</si>
  <si>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</si>
  <si>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</si>
  <si>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</si>
  <si>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</si>
  <si>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</si>
  <si>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</si>
  <si>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</si>
  <si>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</si>
  <si>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</si>
  <si>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</si>
  <si>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</si>
  <si>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</si>
  <si>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</si>
  <si>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</si>
  <si>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</si>
  <si>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</si>
  <si>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</si>
  <si>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</si>
  <si>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</si>
  <si>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</si>
  <si>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</si>
  <si>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</si>
  <si>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</si>
  <si>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</si>
  <si>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</si>
  <si>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</si>
  <si>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</si>
  <si>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</si>
  <si>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</si>
  <si>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</si>
  <si>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</si>
  <si>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</si>
  <si>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</si>
  <si>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</si>
  <si>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</si>
  <si>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</si>
  <si>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</si>
  <si>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</si>
  <si>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</si>
  <si>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</si>
  <si>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</si>
  <si>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</si>
  <si>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</si>
  <si>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</si>
  <si>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</si>
  <si>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</si>
  <si>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</si>
  <si>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</si>
  <si>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</si>
  <si>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</si>
  <si>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</si>
  <si>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</si>
  <si>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</si>
  <si>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</si>
  <si>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</si>
  <si>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</si>
  <si>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</si>
  <si>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</si>
  <si>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</si>
  <si>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</si>
  <si>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</si>
  <si>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</si>
  <si>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</si>
  <si>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</si>
  <si>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</si>
  <si>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</si>
  <si>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</si>
  <si>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</si>
  <si>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</si>
  <si>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</si>
  <si>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</si>
  <si>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</si>
  <si>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</si>
  <si>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</si>
  <si>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</si>
  <si>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</si>
  <si>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</si>
  <si>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</si>
  <si>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</si>
  <si>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</si>
  <si>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</si>
  <si>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</si>
  <si>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</si>
  <si>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</si>
  <si>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</si>
  <si>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</si>
  <si>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</si>
  <si>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</si>
  <si>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</si>
  <si>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</si>
  <si>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</si>
  <si>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</si>
  <si>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</si>
  <si>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</si>
  <si>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</si>
  <si>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</si>
  <si>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</si>
  <si>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</si>
  <si>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</si>
  <si>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</si>
  <si>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</si>
  <si>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</si>
  <si>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</si>
  <si>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</si>
  <si>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</si>
  <si>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</si>
  <si>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</si>
  <si>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</si>
  <si>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</si>
  <si>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</si>
  <si>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</si>
  <si>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</si>
  <si>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</si>
  <si>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</si>
  <si>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</si>
  <si>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</si>
  <si>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</si>
  <si>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</si>
  <si>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</si>
  <si>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</si>
  <si>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</si>
  <si>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</si>
  <si>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</si>
  <si>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</si>
  <si>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</si>
  <si>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</si>
  <si>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</si>
  <si>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</si>
  <si>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</si>
  <si>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</si>
  <si>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</si>
  <si>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</si>
  <si>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</si>
  <si>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</si>
  <si>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</si>
  <si>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</si>
  <si>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</si>
  <si>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</si>
  <si>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</si>
  <si>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</si>
  <si>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</si>
  <si>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</si>
  <si>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</si>
  <si>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</si>
  <si>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</si>
  <si>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</si>
  <si>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</si>
  <si>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</si>
  <si>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</si>
  <si>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</si>
  <si>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</si>
  <si>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</si>
  <si>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</si>
  <si>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</si>
  <si>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</si>
  <si>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</si>
  <si>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</si>
  <si>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</si>
  <si>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</si>
  <si>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</si>
  <si>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</si>
  <si>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</si>
  <si>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</si>
  <si>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</si>
  <si>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</si>
  <si>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</si>
  <si>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</si>
  <si>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</si>
  <si>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</si>
  <si>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</si>
  <si>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</si>
  <si>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</si>
  <si>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</si>
  <si>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</si>
  <si>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</si>
  <si>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</si>
  <si>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</si>
  <si>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</si>
  <si>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</si>
  <si>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</si>
  <si>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</si>
  <si>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</si>
  <si>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</si>
  <si>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</si>
  <si>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</si>
  <si>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</si>
  <si>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</si>
  <si>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</si>
  <si>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</si>
  <si>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</si>
  <si>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</si>
  <si>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</si>
  <si>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</si>
  <si>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</si>
  <si>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</si>
  <si>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</si>
  <si>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</si>
  <si>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</si>
  <si>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</si>
  <si>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</si>
  <si>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</si>
  <si>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</si>
  <si>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</si>
  <si>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</si>
  <si>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</si>
  <si>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</si>
  <si>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</si>
  <si>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</si>
  <si>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</si>
  <si>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</si>
  <si>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</si>
  <si>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</si>
  <si>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</si>
  <si>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</si>
  <si>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</si>
  <si>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</si>
  <si>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</si>
  <si>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</si>
  <si>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</si>
  <si>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</si>
  <si>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</si>
  <si>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</si>
  <si>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</si>
  <si>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</si>
  <si>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</si>
  <si>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</si>
  <si>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</si>
  <si>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</si>
  <si>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</si>
  <si>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</si>
  <si>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</si>
  <si>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</si>
  <si>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</si>
  <si>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</si>
  <si>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</si>
  <si>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</si>
  <si>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</si>
  <si>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</si>
  <si>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</si>
  <si>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</si>
  <si>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</si>
  <si>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</si>
  <si>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</si>
  <si>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</si>
  <si>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</si>
  <si>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</si>
  <si>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</si>
  <si>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</si>
  <si>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</si>
  <si>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</si>
  <si>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</si>
  <si>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</si>
  <si>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</si>
  <si>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</si>
  <si>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</si>
  <si>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</si>
  <si>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</si>
  <si>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</si>
  <si>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</si>
  <si>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</si>
  <si>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</si>
  <si>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</si>
  <si>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</si>
  <si>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</si>
  <si>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</si>
  <si>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</si>
  <si>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</si>
  <si>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</si>
  <si>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</si>
  <si>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</si>
  <si>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</si>
  <si>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</si>
  <si>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</si>
  <si>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</si>
  <si>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</si>
  <si>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</si>
  <si>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</si>
  <si>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</si>
  <si>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</si>
  <si>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</si>
  <si>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</si>
  <si>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</si>
  <si>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</si>
  <si>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</si>
  <si>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</si>
  <si>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</si>
  <si>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</si>
  <si>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</si>
  <si>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</si>
  <si>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</si>
  <si>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</si>
  <si>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</si>
  <si>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</si>
  <si>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</si>
  <si>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</si>
  <si>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</si>
  <si>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</si>
  <si>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</si>
  <si>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</si>
  <si>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</si>
  <si>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</si>
  <si>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</si>
  <si>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</si>
  <si>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</si>
  <si>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</si>
  <si>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</si>
  <si>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</si>
  <si>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</si>
  <si>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</si>
  <si>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</si>
  <si>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</si>
  <si>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</si>
  <si>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</si>
  <si>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</si>
  <si>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</si>
  <si>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</si>
  <si>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</si>
  <si>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</si>
  <si>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</si>
  <si>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</si>
  <si>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</si>
  <si>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</si>
  <si>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</si>
  <si>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</si>
  <si>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</si>
  <si>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</si>
  <si>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</si>
  <si>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</si>
  <si>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</si>
  <si>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</si>
  <si>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</si>
  <si>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</si>
  <si>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</si>
  <si>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</si>
  <si>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</si>
  <si>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</si>
  <si>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</si>
  <si>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</si>
  <si>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</si>
  <si>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</si>
  <si>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</si>
  <si>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</si>
  <si>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</si>
  <si>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</si>
  <si>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</si>
  <si>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</si>
  <si>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</si>
  <si>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</si>
  <si>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</si>
  <si>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</si>
  <si>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</si>
  <si>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</si>
  <si>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</si>
  <si>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</si>
  <si>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</si>
  <si>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</si>
  <si>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</si>
  <si>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</si>
  <si>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</si>
  <si>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</si>
  <si>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</si>
  <si>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</si>
  <si>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</si>
  <si>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</si>
  <si>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</si>
  <si>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</si>
  <si>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</si>
  <si>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</si>
  <si>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</si>
  <si>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</si>
  <si>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</si>
  <si>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</si>
  <si>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</si>
  <si>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</si>
  <si>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</si>
  <si>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</si>
  <si>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</si>
  <si>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</si>
  <si>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</si>
  <si>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</si>
  <si>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</si>
  <si>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</si>
  <si>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</si>
  <si>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</si>
  <si>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</si>
  <si>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</si>
  <si>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</si>
  <si>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</si>
  <si>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</si>
  <si>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</si>
  <si>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</si>
  <si>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</si>
  <si>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</si>
  <si>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</si>
  <si>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</si>
  <si>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</si>
  <si>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</si>
  <si>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</si>
  <si>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</si>
  <si>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</si>
  <si>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</si>
  <si>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</si>
  <si>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</si>
  <si>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</si>
  <si>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</si>
  <si>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</si>
  <si>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</si>
  <si>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</si>
  <si>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</si>
  <si>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</si>
  <si>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</si>
  <si>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</si>
  <si>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</si>
  <si>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</si>
  <si>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</si>
  <si>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</si>
  <si>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</si>
  <si>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</si>
  <si>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</si>
  <si>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</si>
  <si>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</si>
  <si>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</si>
  <si>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</si>
  <si>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</si>
  <si>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</si>
  <si>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</si>
  <si>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</si>
  <si>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</si>
  <si>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</si>
  <si>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</si>
  <si>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</si>
  <si>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</si>
  <si>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</si>
  <si>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</si>
  <si>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</si>
  <si>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</si>
  <si>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</si>
  <si>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</si>
  <si>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</si>
  <si>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</si>
  <si>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</si>
  <si>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</si>
  <si>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</si>
  <si>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</si>
  <si>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</si>
  <si>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</si>
  <si>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</si>
  <si>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</si>
  <si>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</si>
  <si>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</si>
  <si>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</si>
  <si>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</si>
  <si>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</si>
  <si>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</si>
  <si>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</si>
  <si>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</si>
  <si>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</si>
  <si>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</si>
  <si>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</si>
  <si>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</si>
  <si>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</si>
  <si>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</si>
  <si>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</si>
  <si>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</si>
  <si>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</si>
  <si>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</si>
  <si>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</si>
  <si>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</si>
  <si>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</si>
  <si>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</si>
  <si>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</si>
  <si>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</si>
  <si>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</si>
  <si>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</si>
  <si>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</si>
  <si>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</si>
  <si>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</si>
  <si>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</si>
  <si>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</si>
  <si>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</si>
  <si>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</si>
  <si>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</si>
  <si>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</si>
  <si>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</si>
  <si>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</si>
  <si>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</si>
  <si>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</si>
  <si>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</si>
  <si>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</si>
  <si>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</si>
  <si>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</si>
  <si>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</si>
  <si>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</si>
  <si>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</si>
  <si>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</si>
  <si>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</si>
  <si>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</si>
  <si>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</si>
  <si>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</si>
  <si>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</si>
  <si>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</si>
  <si>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</si>
  <si>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</si>
  <si>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</si>
  <si>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</si>
  <si>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</si>
  <si>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</si>
  <si>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</si>
  <si>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</si>
  <si>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</si>
  <si>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</si>
  <si>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</si>
  <si>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</si>
  <si>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</si>
  <si>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</si>
  <si>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</si>
  <si>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</si>
  <si>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</si>
  <si>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</si>
  <si>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</si>
  <si>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</si>
  <si>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</si>
  <si>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</si>
  <si>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</si>
  <si>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</si>
  <si>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</si>
  <si>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</si>
  <si>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</si>
  <si>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</si>
  <si>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</si>
  <si>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</si>
  <si>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</si>
  <si>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</si>
  <si>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</si>
  <si>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</si>
  <si>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</si>
  <si>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</si>
  <si>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</si>
  <si>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</si>
  <si>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</si>
  <si>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</si>
  <si>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</si>
  <si>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</si>
  <si>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</si>
  <si>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</si>
  <si>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</si>
  <si>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</si>
  <si>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</si>
  <si>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</si>
  <si>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</si>
  <si>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</si>
  <si>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</si>
  <si>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</si>
  <si>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</si>
  <si>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</si>
  <si>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</si>
  <si>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</si>
  <si>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</si>
  <si>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</si>
  <si>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</si>
  <si>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</si>
  <si>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</si>
  <si>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</si>
  <si>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</si>
  <si>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</si>
  <si>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</si>
  <si>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</si>
  <si>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</si>
  <si>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</si>
  <si>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</si>
  <si>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</si>
  <si>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</si>
  <si>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</si>
  <si>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</si>
  <si>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</si>
  <si>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</si>
  <si>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</si>
  <si>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</si>
  <si>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</si>
  <si>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</si>
  <si>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</si>
  <si>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</si>
  <si>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</si>
  <si>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</si>
  <si>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</si>
  <si>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</si>
  <si>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</si>
  <si>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</si>
  <si>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</si>
  <si>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</si>
  <si>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</si>
  <si>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</si>
  <si>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</si>
  <si>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</si>
  <si>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</si>
  <si>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</si>
  <si>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</si>
  <si>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</si>
  <si>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</si>
  <si>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</si>
  <si>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</si>
  <si>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</si>
  <si>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</si>
  <si>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</si>
  <si>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</si>
  <si>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</si>
  <si>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</si>
  <si>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</si>
  <si>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</si>
  <si>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</si>
  <si>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</si>
  <si>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</si>
  <si>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</si>
  <si>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</si>
  <si>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</si>
  <si>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</si>
  <si>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</si>
  <si>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</si>
  <si>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</si>
  <si>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</si>
  <si>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</si>
  <si>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</si>
  <si>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</si>
  <si>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</si>
  <si>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</si>
  <si>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</si>
  <si>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</si>
  <si>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</si>
  <si>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</si>
  <si>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</si>
  <si>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</si>
  <si>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</si>
  <si>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</si>
  <si>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</si>
  <si>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</si>
  <si>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</si>
  <si>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</si>
  <si>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</si>
  <si>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</si>
  <si>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</si>
  <si>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</si>
  <si>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</si>
  <si>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</si>
  <si>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</si>
  <si>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</si>
  <si>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</si>
  <si>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</si>
  <si>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</si>
  <si>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</si>
  <si>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</si>
  <si>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</si>
  <si>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</si>
  <si>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</si>
  <si>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</si>
  <si>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</si>
  <si>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</si>
  <si>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</si>
  <si>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</si>
  <si>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</si>
  <si>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</si>
  <si>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</si>
  <si>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</si>
  <si>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</si>
  <si>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</si>
  <si>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</si>
  <si>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</si>
  <si>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</si>
  <si>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</si>
  <si>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</si>
  <si>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</si>
  <si>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</si>
  <si>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</si>
  <si>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</si>
  <si>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</si>
  <si>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</si>
  <si>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</si>
  <si>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</si>
  <si>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</si>
  <si>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</si>
  <si>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</si>
  <si>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</si>
  <si>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</si>
  <si>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</si>
  <si>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</si>
  <si>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</si>
  <si>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</si>
  <si>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</si>
  <si>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</si>
  <si>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</si>
  <si>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</si>
  <si>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</si>
  <si>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</si>
  <si>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</si>
  <si>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</si>
  <si>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</si>
  <si>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</si>
  <si>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</si>
  <si>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</si>
  <si>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</si>
  <si>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</si>
  <si>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</si>
  <si>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</si>
  <si>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</si>
  <si>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</si>
  <si>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</si>
  <si>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</si>
  <si>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</si>
  <si>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</si>
  <si>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</si>
  <si>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</si>
  <si>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</si>
  <si>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</si>
  <si>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</si>
  <si>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</si>
  <si>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</si>
  <si>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</si>
  <si>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</si>
  <si>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</si>
  <si>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</si>
  <si>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</si>
  <si>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</si>
  <si>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</si>
  <si>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</si>
  <si>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</si>
  <si>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</si>
  <si>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</si>
  <si>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</si>
  <si>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</si>
  <si>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</si>
  <si>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</si>
  <si>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</si>
  <si>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</si>
  <si>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</si>
  <si>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</si>
  <si>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</si>
  <si>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</si>
  <si>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</si>
  <si>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</si>
  <si>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</si>
  <si>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</si>
  <si>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</si>
  <si>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</si>
  <si>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</si>
  <si>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</si>
  <si>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</si>
  <si>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</si>
  <si>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</si>
  <si>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</si>
  <si>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</si>
  <si>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</si>
  <si>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</si>
  <si>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</si>
  <si>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</si>
  <si>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</si>
  <si>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</si>
  <si>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</si>
  <si>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</si>
  <si>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</si>
  <si>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</si>
  <si>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</si>
  <si>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</si>
  <si>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</si>
  <si>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</si>
  <si>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</si>
  <si>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</si>
  <si>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</si>
  <si>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</si>
  <si>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</si>
  <si>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</si>
  <si>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</si>
  <si>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</si>
  <si>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</si>
  <si>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</si>
  <si>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</si>
  <si>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</si>
  <si>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</si>
  <si>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</si>
  <si>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</si>
  <si>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</si>
  <si>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</si>
  <si>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</si>
  <si>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</si>
  <si>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</si>
  <si>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</si>
  <si>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</si>
  <si>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</si>
  <si>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</si>
  <si>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</si>
  <si>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</si>
  <si>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</si>
  <si>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</si>
  <si>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</si>
  <si>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</si>
  <si>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</si>
  <si>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</si>
  <si>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</si>
  <si>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</si>
  <si>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</si>
  <si>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</si>
  <si>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</si>
  <si>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</si>
  <si>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</si>
  <si>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</si>
  <si>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</si>
  <si>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</si>
  <si>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</si>
  <si>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</si>
  <si>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</si>
  <si>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</si>
  <si>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</si>
  <si>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</si>
  <si>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</si>
  <si>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</si>
  <si>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</si>
  <si>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</si>
  <si>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</si>
  <si>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</si>
  <si>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</si>
  <si>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</si>
  <si>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</si>
  <si>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</si>
  <si>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</si>
  <si>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</si>
  <si>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</si>
  <si>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</si>
  <si>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</si>
  <si>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</si>
  <si>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</si>
  <si>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</si>
  <si>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</si>
  <si>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</si>
  <si>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</si>
  <si>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</si>
  <si>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</si>
  <si>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</si>
  <si>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</si>
  <si>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</si>
  <si>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</si>
  <si>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</si>
  <si>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</si>
  <si>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</si>
  <si>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</si>
  <si>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</si>
  <si>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</si>
  <si>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</si>
  <si>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</si>
  <si>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</si>
  <si>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</si>
  <si>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</si>
  <si>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</si>
  <si>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</si>
  <si>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</si>
  <si>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</si>
  <si>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</si>
  <si>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</si>
  <si>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</si>
  <si>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</si>
  <si>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</si>
  <si>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</si>
  <si>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</si>
  <si>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</si>
  <si>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</si>
  <si>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</si>
  <si>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</si>
  <si>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</si>
  <si>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</si>
  <si>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</si>
  <si>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</si>
  <si>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</si>
  <si>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</si>
  <si>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</si>
  <si>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</si>
  <si>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</si>
  <si>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</si>
  <si>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</si>
  <si>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</si>
  <si>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</si>
  <si>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</si>
  <si>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</si>
  <si>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</si>
  <si>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</si>
  <si>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</si>
  <si>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</si>
  <si>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</si>
  <si>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</si>
  <si>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</si>
  <si>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</si>
  <si>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</si>
  <si>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</si>
  <si>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</si>
  <si>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</si>
  <si>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</si>
  <si>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</si>
  <si>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</si>
  <si>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</si>
  <si>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</si>
  <si>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</si>
  <si>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</si>
  <si>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</si>
  <si>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</si>
  <si>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</si>
  <si>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</si>
  <si>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</si>
  <si>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</si>
  <si>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</si>
  <si>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</si>
  <si>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</si>
  <si>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</si>
  <si>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</si>
  <si>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</si>
  <si>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</si>
  <si>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</si>
  <si>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</si>
  <si>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</si>
  <si>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</si>
  <si>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</si>
  <si>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</si>
  <si>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</si>
  <si>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</si>
  <si>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</si>
  <si>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</si>
  <si>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</si>
  <si>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</si>
  <si>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</si>
  <si>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</si>
  <si>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</si>
  <si>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</si>
  <si>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</si>
  <si>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</si>
  <si>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</si>
  <si>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</si>
  <si>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</si>
  <si>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</si>
  <si>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</si>
  <si>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</si>
  <si>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</si>
  <si>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</si>
  <si>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</si>
  <si>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</si>
  <si>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</si>
  <si>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</si>
  <si>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</si>
  <si>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</si>
  <si>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</si>
  <si>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</si>
  <si>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</si>
  <si>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</si>
  <si>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</si>
  <si>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</si>
  <si>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</si>
  <si>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</si>
  <si>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</si>
  <si>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</si>
  <si>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</si>
  <si>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</si>
  <si>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</si>
  <si>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</si>
  <si>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</si>
  <si>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</si>
  <si>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</si>
  <si>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</si>
  <si>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</si>
  <si>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</si>
  <si>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</si>
  <si>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</si>
  <si>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</si>
  <si>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</si>
  <si>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</si>
  <si>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</si>
  <si>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</si>
  <si>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</si>
  <si>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</si>
  <si>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</si>
  <si>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</si>
  <si>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</si>
  <si>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</si>
  <si>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</si>
  <si>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</si>
  <si>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</si>
  <si>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</si>
  <si>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</si>
  <si>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</si>
  <si>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</si>
  <si>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</si>
  <si>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</si>
  <si>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</si>
  <si>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</si>
  <si>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</si>
  <si>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</si>
  <si>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</si>
  <si>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</si>
  <si>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</si>
  <si>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</si>
  <si>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</si>
  <si>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</si>
  <si>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</si>
  <si>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</si>
  <si>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</si>
  <si>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</si>
  <si>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</si>
  <si>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</si>
  <si>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</si>
  <si>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</si>
  <si>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</si>
  <si>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</si>
  <si>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</si>
  <si>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</si>
  <si>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</si>
  <si>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</si>
  <si>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</si>
  <si>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</si>
  <si>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</si>
  <si>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</si>
  <si>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</si>
  <si>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</si>
  <si>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</si>
  <si>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</si>
  <si>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</si>
  <si>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</si>
  <si>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</si>
  <si>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</si>
  <si>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</si>
  <si>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</si>
  <si>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</si>
  <si>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</si>
  <si>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</si>
  <si>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</si>
  <si>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</si>
  <si>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</si>
  <si>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</si>
  <si>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</si>
  <si>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</si>
  <si>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</si>
  <si>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</si>
  <si>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</si>
  <si>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</si>
  <si>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</si>
  <si>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</si>
  <si>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</si>
  <si>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</si>
  <si>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</si>
  <si>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</si>
  <si>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</si>
  <si>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</si>
  <si>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</si>
  <si>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</si>
  <si>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</si>
  <si>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</si>
  <si>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</si>
  <si>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</si>
  <si>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</si>
  <si>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</si>
  <si>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</si>
  <si>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</si>
  <si>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</si>
  <si>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</si>
  <si>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</si>
  <si>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</si>
  <si>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</si>
  <si>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</si>
  <si>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</si>
  <si>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</si>
  <si>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</si>
  <si>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</si>
  <si>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</si>
  <si>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</si>
  <si>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</si>
  <si>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</si>
  <si>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</si>
  <si>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</si>
  <si>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</si>
  <si>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</si>
  <si>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</si>
  <si>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</si>
  <si>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</si>
  <si>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</si>
  <si>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</si>
  <si>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</si>
  <si>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</si>
  <si>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</si>
  <si>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</si>
  <si>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</si>
  <si>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</si>
  <si>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</si>
  <si>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</si>
  <si>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</si>
  <si>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</si>
  <si>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</si>
  <si>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</si>
  <si>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</si>
  <si>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</si>
  <si>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</si>
  <si>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</si>
  <si>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</si>
  <si>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</si>
  <si>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</si>
  <si>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</si>
  <si>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</si>
  <si>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</si>
  <si>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</si>
  <si>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</si>
  <si>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</si>
  <si>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</si>
  <si>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</si>
  <si>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</si>
  <si>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</si>
  <si>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</si>
  <si>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</si>
  <si>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</si>
  <si>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</si>
  <si>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</si>
  <si>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</si>
  <si>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</si>
  <si>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</si>
  <si>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</si>
  <si>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</si>
  <si>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</si>
  <si>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</si>
  <si>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</si>
  <si>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</si>
  <si>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</si>
  <si>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</si>
  <si>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</si>
  <si>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</si>
  <si>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</si>
  <si>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</si>
  <si>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</si>
  <si>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</si>
  <si>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</si>
  <si>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</si>
  <si>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</si>
  <si>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</si>
  <si>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</si>
  <si>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</si>
  <si>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</si>
  <si>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</si>
  <si>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</si>
  <si>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</si>
  <si>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</si>
  <si>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</si>
  <si>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</si>
  <si>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</si>
  <si>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</si>
  <si>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</si>
  <si>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</si>
  <si>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</si>
  <si>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</si>
  <si>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</si>
  <si>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</si>
  <si>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</si>
  <si>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</si>
  <si>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</si>
  <si>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</si>
  <si>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</si>
  <si>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</si>
  <si>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</si>
  <si>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</si>
  <si>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</si>
  <si>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</si>
  <si>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</si>
  <si>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</si>
  <si>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</si>
  <si>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</si>
  <si>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</si>
  <si>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</si>
  <si>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</si>
  <si>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</si>
  <si>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</si>
  <si>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</si>
  <si>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</si>
  <si>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</si>
  <si>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</si>
  <si>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</si>
  <si>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</si>
  <si>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</si>
  <si>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</si>
  <si>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</si>
  <si>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</si>
  <si>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</si>
  <si>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</si>
  <si>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</si>
  <si>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</si>
  <si>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</si>
  <si>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</si>
  <si>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</si>
  <si>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</si>
  <si>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</si>
  <si>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</si>
  <si>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</si>
  <si>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</si>
  <si>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</si>
  <si>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</si>
  <si>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</si>
  <si>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</si>
  <si>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</si>
  <si>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</si>
  <si>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</si>
  <si>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</si>
  <si>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</si>
  <si>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</si>
  <si>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</si>
  <si>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</si>
  <si>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</si>
  <si>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</si>
  <si>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</si>
  <si>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</si>
  <si>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</si>
  <si>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</si>
  <si>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</si>
  <si>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</si>
  <si>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</si>
  <si>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</si>
  <si>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</si>
  <si>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</si>
  <si>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</si>
  <si>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</si>
  <si>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</si>
  <si>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</si>
  <si>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</si>
  <si>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</si>
  <si>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</si>
  <si>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</si>
  <si>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</si>
  <si>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</si>
  <si>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</si>
  <si>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</si>
  <si>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</si>
  <si>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</si>
  <si>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</si>
  <si>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</si>
  <si>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</si>
  <si>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</si>
  <si>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</si>
  <si>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</si>
  <si>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</si>
  <si>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</si>
  <si>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</si>
  <si>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</si>
  <si>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</si>
  <si>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</si>
  <si>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</si>
  <si>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</si>
  <si>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</si>
  <si>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</si>
  <si>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</si>
  <si>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</si>
  <si>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</si>
  <si>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</si>
  <si>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</si>
  <si>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</si>
  <si>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</si>
  <si>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</si>
  <si>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</si>
  <si>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</si>
  <si>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</si>
  <si>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</si>
  <si>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</si>
  <si>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</si>
  <si>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</si>
  <si>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</si>
  <si>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</si>
  <si>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</si>
  <si>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</si>
  <si>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</si>
  <si>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</si>
  <si>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</si>
  <si>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</si>
  <si>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</si>
  <si>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</si>
  <si>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</si>
  <si>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</si>
  <si>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</si>
  <si>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</si>
  <si>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</si>
  <si>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</si>
  <si>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</si>
  <si>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</si>
  <si>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</si>
  <si>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</si>
  <si>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</si>
  <si>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</si>
  <si>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</si>
  <si>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</si>
  <si>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</si>
  <si>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</si>
  <si>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</si>
  <si>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</si>
  <si>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</si>
  <si>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</si>
  <si>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</si>
  <si>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</si>
  <si>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</si>
  <si>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</si>
  <si>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</si>
  <si>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</si>
  <si>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</si>
  <si>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</si>
  <si>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</si>
  <si>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</si>
  <si>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</si>
  <si>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</si>
  <si>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</si>
  <si>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</si>
  <si>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</si>
  <si>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</si>
  <si>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</si>
  <si>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</si>
  <si>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</si>
  <si>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</si>
  <si>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</si>
  <si>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</si>
  <si>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</si>
  <si>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</si>
  <si>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</si>
  <si>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</si>
  <si>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</si>
  <si>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</si>
  <si>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</si>
  <si>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</si>
  <si>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</si>
  <si>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</si>
  <si>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</si>
  <si>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</si>
  <si>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</si>
  <si>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</si>
  <si>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</si>
  <si>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</si>
  <si>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</si>
  <si>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</si>
  <si>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</si>
  <si>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</si>
  <si>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</si>
  <si>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</si>
  <si>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</si>
  <si>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</si>
  <si>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</si>
  <si>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</si>
  <si>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</si>
  <si>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</si>
  <si>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</si>
  <si>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</si>
  <si>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</si>
  <si>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</si>
  <si>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</si>
  <si>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</si>
  <si>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</si>
  <si>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</si>
  <si>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</si>
  <si>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</si>
  <si>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</si>
  <si>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</si>
  <si>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</si>
  <si>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</si>
  <si>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</si>
  <si>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</si>
  <si>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</si>
  <si>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</si>
  <si>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</si>
  <si>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</si>
  <si>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</si>
  <si>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</si>
  <si>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</si>
  <si>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</si>
  <si>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</si>
  <si>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</si>
  <si>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</si>
  <si>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</si>
  <si>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</si>
  <si>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</si>
  <si>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</si>
  <si>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</si>
  <si>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</si>
  <si>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</si>
  <si>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</si>
  <si>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</si>
  <si>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</si>
  <si>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</si>
  <si>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</si>
  <si>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</si>
  <si>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</si>
  <si>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</si>
  <si>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</si>
  <si>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</si>
  <si>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</si>
  <si>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</si>
  <si>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</si>
  <si>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</si>
  <si>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</si>
  <si>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</si>
  <si>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</si>
  <si>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</si>
  <si>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</si>
  <si>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</si>
  <si>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</si>
  <si>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</si>
  <si>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</si>
  <si>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</si>
  <si>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</si>
  <si>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</si>
  <si>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</si>
  <si>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</si>
  <si>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</si>
  <si>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</si>
  <si>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</si>
  <si>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</si>
  <si>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</si>
  <si>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</si>
  <si>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</si>
  <si>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</si>
  <si>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</si>
  <si>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</si>
  <si>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</si>
  <si>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</si>
  <si>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</si>
  <si>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</si>
  <si>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</si>
  <si>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</si>
  <si>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</si>
  <si>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</si>
  <si>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</si>
  <si>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</si>
  <si>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</si>
  <si>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</si>
  <si>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</si>
  <si>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</si>
  <si>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</si>
  <si>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</si>
  <si>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</si>
  <si>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</si>
  <si>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</si>
  <si>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</si>
  <si>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</si>
  <si>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</si>
  <si>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</si>
  <si>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</si>
  <si>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</si>
  <si>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</si>
  <si>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</si>
  <si>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</si>
  <si>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</si>
  <si>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</si>
  <si>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</si>
  <si>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</si>
  <si>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</si>
  <si>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</si>
  <si>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</si>
  <si>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</si>
  <si>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</si>
  <si>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</si>
  <si>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</si>
  <si>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</si>
  <si>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</si>
  <si>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</si>
  <si>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</si>
  <si>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</si>
  <si>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</si>
  <si>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</si>
  <si>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</si>
  <si>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</si>
  <si>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</si>
  <si>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</si>
  <si>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</si>
  <si>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</si>
  <si>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</si>
  <si>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</si>
  <si>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</si>
  <si>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</si>
  <si>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</si>
  <si>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</si>
  <si>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</si>
  <si>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</si>
  <si>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</si>
  <si>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</si>
  <si>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</si>
  <si>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</si>
  <si>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</si>
  <si>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</si>
  <si>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</si>
  <si>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</si>
  <si>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</si>
  <si>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</si>
  <si>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</si>
  <si>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</si>
  <si>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</si>
  <si>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</si>
  <si>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</si>
  <si>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</si>
  <si>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</si>
  <si>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</si>
  <si>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</si>
  <si>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</si>
  <si>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</si>
  <si>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</si>
  <si>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</si>
  <si>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</si>
  <si>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</si>
  <si>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</si>
  <si>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</si>
  <si>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</si>
  <si>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</si>
  <si>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</si>
  <si>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</si>
  <si>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</si>
  <si>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</si>
  <si>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</si>
  <si>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</si>
  <si>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</si>
  <si>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</si>
  <si>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</si>
  <si>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</si>
  <si>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</si>
  <si>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</si>
  <si>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</si>
  <si>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</si>
  <si>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</si>
  <si>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</si>
  <si>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</si>
  <si>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</si>
  <si>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</si>
  <si>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</si>
  <si>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</si>
  <si>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</si>
  <si>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</si>
  <si>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</si>
  <si>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</si>
  <si>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</si>
  <si>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</si>
  <si>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</si>
  <si>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</si>
  <si>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</si>
  <si>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</si>
  <si>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</si>
  <si>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</si>
  <si>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</si>
  <si>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</si>
  <si>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</si>
  <si>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</si>
  <si>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</si>
  <si>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</si>
  <si>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</si>
  <si>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</si>
  <si>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</si>
  <si>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</si>
  <si>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</si>
  <si>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</si>
  <si>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</si>
  <si>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</si>
  <si>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</si>
  <si>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</si>
  <si>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</si>
  <si>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</si>
  <si>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</si>
  <si>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</si>
  <si>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</si>
  <si>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</si>
  <si>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</si>
  <si>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</si>
  <si>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</si>
  <si>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</si>
  <si>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</si>
  <si>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</si>
  <si>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</si>
  <si>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</si>
  <si>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</si>
  <si>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</si>
  <si>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</si>
  <si>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</si>
  <si>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</si>
  <si>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</si>
  <si>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</si>
  <si>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</si>
  <si>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</si>
  <si>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</si>
  <si>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</si>
  <si>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</si>
  <si>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</si>
  <si>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</si>
  <si>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</si>
  <si>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</si>
  <si>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</si>
  <si>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</si>
  <si>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</si>
  <si>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</si>
  <si>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</si>
  <si>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</si>
  <si>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</si>
  <si>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</si>
  <si>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</si>
  <si>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</si>
  <si>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</si>
  <si>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</si>
  <si>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</si>
  <si>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</si>
  <si>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</si>
  <si>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</si>
  <si>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</si>
  <si>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</si>
  <si>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</si>
  <si>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</si>
  <si>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</si>
  <si>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</si>
  <si>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</si>
  <si>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</si>
  <si>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</si>
  <si>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</si>
  <si>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</si>
  <si>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</si>
  <si>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</si>
  <si>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</si>
  <si>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</si>
  <si>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</si>
  <si>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</si>
  <si>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</si>
  <si>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</si>
  <si>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</si>
  <si>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</si>
  <si>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</si>
  <si>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</si>
  <si>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</si>
  <si>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</si>
  <si>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</si>
  <si>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</si>
  <si>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</si>
  <si>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</si>
  <si>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</si>
  <si>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</si>
  <si>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</si>
  <si>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</si>
  <si>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</si>
  <si>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</si>
  <si>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</si>
  <si>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</si>
  <si>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</si>
  <si>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</si>
  <si>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</si>
  <si>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</si>
  <si>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</si>
  <si>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</si>
  <si>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</si>
  <si>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</si>
  <si>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</si>
  <si>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</si>
  <si>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</si>
  <si>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</si>
  <si>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</si>
  <si>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</si>
  <si>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</si>
  <si>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</si>
  <si>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</si>
  <si>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</si>
  <si>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</si>
  <si>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</si>
  <si>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</si>
  <si>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</si>
  <si>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</si>
  <si>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</si>
  <si>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</si>
  <si>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</si>
  <si>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</si>
  <si>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</si>
  <si>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</si>
  <si>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</si>
  <si>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</si>
  <si>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</si>
  <si>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</si>
  <si>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</si>
  <si>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</si>
  <si>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</si>
  <si>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</si>
  <si>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</si>
  <si>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</si>
  <si>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</si>
  <si>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</si>
  <si>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</si>
  <si>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</si>
  <si>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</si>
  <si>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</si>
  <si>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</si>
  <si>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</si>
  <si>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</si>
  <si>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</si>
  <si>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</si>
  <si>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</si>
  <si>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</si>
  <si>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</si>
  <si>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</si>
  <si>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</si>
  <si>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</si>
  <si>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</si>
  <si>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</si>
  <si>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</si>
  <si>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</si>
  <si>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</si>
  <si>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</si>
  <si>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</si>
  <si>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</si>
  <si>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</si>
  <si>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</si>
  <si>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</si>
  <si>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</si>
  <si>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</si>
  <si>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</si>
  <si>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</si>
  <si>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</si>
  <si>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</si>
  <si>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</si>
  <si>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</si>
  <si>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</si>
  <si>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</si>
  <si>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</si>
  <si>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</si>
  <si>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</si>
  <si>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</si>
  <si>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</si>
  <si>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</si>
  <si>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</si>
  <si>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</si>
  <si>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</si>
  <si>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</si>
  <si>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</si>
  <si>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</si>
  <si>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</si>
  <si>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</si>
  <si>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</si>
  <si>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</si>
  <si>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</si>
  <si>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</si>
  <si>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</si>
  <si>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</si>
  <si>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</si>
  <si>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</si>
  <si>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</si>
  <si>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</si>
  <si>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</si>
  <si>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</si>
  <si>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</si>
  <si>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</si>
  <si>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</si>
  <si>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</si>
  <si>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</si>
  <si>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</si>
  <si>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</si>
  <si>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</si>
  <si>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</si>
  <si>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</si>
  <si>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</si>
  <si>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</si>
  <si>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</si>
  <si>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</si>
  <si>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</si>
  <si>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</si>
  <si>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</si>
  <si>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</si>
  <si>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</si>
  <si>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</si>
  <si>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</si>
  <si>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</si>
  <si>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</si>
  <si>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</si>
  <si>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</si>
  <si>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</si>
  <si>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</si>
  <si>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</si>
  <si>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</si>
  <si>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</si>
  <si>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</si>
  <si>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</si>
  <si>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</si>
  <si>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</si>
  <si>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</si>
  <si>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</si>
  <si>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</si>
  <si>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</si>
  <si>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</si>
  <si>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</si>
  <si>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</si>
  <si>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</si>
  <si>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</si>
  <si>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</si>
  <si>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</si>
  <si>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</si>
  <si>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</si>
  <si>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</si>
  <si>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</si>
  <si>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</si>
  <si>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</si>
  <si>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</si>
  <si>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</si>
  <si>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</si>
  <si>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</si>
  <si>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</si>
  <si>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</si>
  <si>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</si>
  <si>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</si>
  <si>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</si>
  <si>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</si>
  <si>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</si>
  <si>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</si>
  <si>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</si>
  <si>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</si>
  <si>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</si>
  <si>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</si>
  <si>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</si>
  <si>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</si>
  <si>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</si>
  <si>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</si>
  <si>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</si>
  <si>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</si>
  <si>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</si>
  <si>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</si>
  <si>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</si>
  <si>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</si>
  <si>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</si>
  <si>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</si>
  <si>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</si>
  <si>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</si>
  <si>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</si>
  <si>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</si>
  <si>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</si>
  <si>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</si>
  <si>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</si>
  <si>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</si>
  <si>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</si>
  <si>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</si>
  <si>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</si>
  <si>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</si>
  <si>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</si>
  <si>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</si>
  <si>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</si>
  <si>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</si>
  <si>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</si>
  <si>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</si>
  <si>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</si>
  <si>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</si>
  <si>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</si>
  <si>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</si>
  <si>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</si>
  <si>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</si>
  <si>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</si>
  <si>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</si>
  <si>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</si>
  <si>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</si>
  <si>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</si>
  <si>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</si>
  <si>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</si>
  <si>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</si>
  <si>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</si>
  <si>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</si>
  <si>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</si>
  <si>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</si>
  <si>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</si>
  <si>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</si>
  <si>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</si>
  <si>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</si>
  <si>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</si>
  <si>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</si>
  <si>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</si>
  <si>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</si>
  <si>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</si>
  <si>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</si>
  <si>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</si>
  <si>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</si>
  <si>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</si>
  <si>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</si>
  <si>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</si>
  <si>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</si>
  <si>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</si>
  <si>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</si>
  <si>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</si>
  <si>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</si>
  <si>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</si>
  <si>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</si>
  <si>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</si>
  <si>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</si>
  <si>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</si>
  <si>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</si>
  <si>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</si>
  <si>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</si>
  <si>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</si>
  <si>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</si>
  <si>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</si>
  <si>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</si>
  <si>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</si>
  <si>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</si>
  <si>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</si>
  <si>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</si>
  <si>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</si>
  <si>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</si>
  <si>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</si>
  <si>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</si>
  <si>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</si>
  <si>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</si>
  <si>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</si>
  <si>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</si>
  <si>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</si>
  <si>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</si>
  <si>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</si>
  <si>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</si>
  <si>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</si>
  <si>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</si>
  <si>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</si>
  <si>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</si>
  <si>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</si>
  <si>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</si>
  <si>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</si>
  <si>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</si>
  <si>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</si>
  <si>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</si>
  <si>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</si>
  <si>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</si>
  <si>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</si>
  <si>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</si>
  <si>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</si>
  <si>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</si>
  <si>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</si>
  <si>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</si>
  <si>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</si>
  <si>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</si>
  <si>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</si>
  <si>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</si>
  <si>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</si>
  <si>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</si>
  <si>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</si>
  <si>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</si>
  <si>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</si>
  <si>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</si>
  <si>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</si>
  <si>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</si>
  <si>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</si>
  <si>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</si>
  <si>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</si>
  <si>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</si>
  <si>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</si>
  <si>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</si>
  <si>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</si>
  <si>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</si>
  <si>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</si>
  <si>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</si>
  <si>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</si>
  <si>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</si>
  <si>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</si>
  <si>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</si>
  <si>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</si>
  <si>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</si>
  <si>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</si>
  <si>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</si>
  <si>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</si>
  <si>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</si>
  <si>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</si>
  <si>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</si>
  <si>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</si>
  <si>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</si>
  <si>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</si>
  <si>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</si>
  <si>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</si>
  <si>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</si>
  <si>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</si>
  <si>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</si>
  <si>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</si>
  <si>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</si>
  <si>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</si>
  <si>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</si>
  <si>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</si>
  <si>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</si>
  <si>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</si>
  <si>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</si>
  <si>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</si>
  <si>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</si>
  <si>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</si>
  <si>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</si>
  <si>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</si>
  <si>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</si>
  <si>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</si>
  <si>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</si>
  <si>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</si>
  <si>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</si>
  <si>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</si>
  <si>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</si>
  <si>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</si>
  <si>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</si>
  <si>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</si>
  <si>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</si>
  <si>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</si>
  <si>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</si>
  <si>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</si>
  <si>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</si>
  <si>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</si>
  <si>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</si>
  <si>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</si>
  <si>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</si>
  <si>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</si>
  <si>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</si>
  <si>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</si>
  <si>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</si>
  <si>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</si>
  <si>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</si>
  <si>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</si>
  <si>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</si>
  <si>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</si>
  <si>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</si>
  <si>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</si>
  <si>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</si>
  <si>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</si>
  <si>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</si>
  <si>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</si>
  <si>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</si>
  <si>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</si>
  <si>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</si>
  <si>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</si>
  <si>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</si>
  <si>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</si>
  <si>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</si>
  <si>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</si>
  <si>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</si>
  <si>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</si>
  <si>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</si>
  <si>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</si>
  <si>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</si>
  <si>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</si>
  <si>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</si>
  <si>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</si>
  <si>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</si>
  <si>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</si>
  <si>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</si>
  <si>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</si>
  <si>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</si>
  <si>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</si>
  <si>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</si>
  <si>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</si>
  <si>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</si>
  <si>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</si>
  <si>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</si>
  <si>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</si>
  <si>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</si>
  <si>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</si>
  <si>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</si>
  <si>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</si>
  <si>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</si>
  <si>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</si>
  <si>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</si>
  <si>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</si>
  <si>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</si>
  <si>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</si>
  <si>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</si>
  <si>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</si>
  <si>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</si>
  <si>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</si>
  <si>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</si>
  <si>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</si>
  <si>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</si>
  <si>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</si>
  <si>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</si>
  <si>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</si>
  <si>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</si>
  <si>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</si>
  <si>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</si>
  <si>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</si>
  <si>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</si>
  <si>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</si>
  <si>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</si>
  <si>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</si>
  <si>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</si>
  <si>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</si>
  <si>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</si>
  <si>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</si>
  <si>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</si>
  <si>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</si>
  <si>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</si>
  <si>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</si>
  <si>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</si>
  <si>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</si>
  <si>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</si>
  <si>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</si>
  <si>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</si>
  <si>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</si>
  <si>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</si>
  <si>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</si>
  <si>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</si>
  <si>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</si>
  <si>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</si>
  <si>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</si>
  <si>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</si>
  <si>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</si>
  <si>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</si>
  <si>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</si>
  <si>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</si>
  <si>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</si>
  <si>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</si>
  <si>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</si>
  <si>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</si>
  <si>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</si>
  <si>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</si>
  <si>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</si>
  <si>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</si>
  <si>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</si>
  <si>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</si>
  <si>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</si>
  <si>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</si>
  <si>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</si>
  <si>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</si>
  <si>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</si>
  <si>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</si>
  <si>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</si>
  <si>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</si>
  <si>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</si>
  <si>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</si>
  <si>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</si>
  <si>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</si>
  <si>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</si>
  <si>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</si>
  <si>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</si>
  <si>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</si>
  <si>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</si>
  <si>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</si>
  <si>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</si>
  <si>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</si>
  <si>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</si>
  <si>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</si>
  <si>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</si>
  <si>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</si>
  <si>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</si>
  <si>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</si>
  <si>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</si>
  <si>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</si>
  <si>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</si>
  <si>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</si>
  <si>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</si>
  <si>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</si>
  <si>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</si>
  <si>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</si>
  <si>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</si>
  <si>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</si>
  <si>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</si>
  <si>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</si>
  <si>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</si>
  <si>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</si>
  <si>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</si>
  <si>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</si>
  <si>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</si>
  <si>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</si>
  <si>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</si>
  <si>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</si>
  <si>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</si>
  <si>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</si>
  <si>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</si>
  <si>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</si>
  <si>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</si>
  <si>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</si>
  <si>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</si>
  <si>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</si>
  <si>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</si>
  <si>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</si>
  <si>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</si>
  <si>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</si>
  <si>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</si>
  <si>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</si>
  <si>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</si>
  <si>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</si>
  <si>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</si>
  <si>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</si>
  <si>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</si>
  <si>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</si>
  <si>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</si>
  <si>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</si>
  <si>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</si>
  <si>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</si>
  <si>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</si>
  <si>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</si>
  <si>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</si>
  <si>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</si>
  <si>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</si>
  <si>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</si>
  <si>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</si>
  <si>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</si>
  <si>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</si>
  <si>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</si>
  <si>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</si>
  <si>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</si>
  <si>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</si>
  <si>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</si>
  <si>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</si>
  <si>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</si>
  <si>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</si>
  <si>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</si>
  <si>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</si>
  <si>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</si>
  <si>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</si>
  <si>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</si>
  <si>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</si>
  <si>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</si>
  <si>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</si>
  <si>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</si>
  <si>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</si>
  <si>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</si>
  <si>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</si>
  <si>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</si>
  <si>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</si>
  <si>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</si>
  <si>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</si>
  <si>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</si>
  <si>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</si>
  <si>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</si>
  <si>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</si>
  <si>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</si>
  <si>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</si>
  <si>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</si>
  <si>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</si>
  <si>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</si>
  <si>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</si>
  <si>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</si>
  <si>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</si>
  <si>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</si>
  <si>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</si>
  <si>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</si>
  <si>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</si>
  <si>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</si>
  <si>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</si>
  <si>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</si>
  <si>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</si>
  <si>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</si>
  <si>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</si>
  <si>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</si>
  <si>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</si>
  <si>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</si>
  <si>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</si>
  <si>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</si>
  <si>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</si>
  <si>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</si>
  <si>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</si>
  <si>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</si>
  <si>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</si>
  <si>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</si>
  <si>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</si>
  <si>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</si>
  <si>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</si>
  <si>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</si>
  <si>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</si>
  <si>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</si>
  <si>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</si>
  <si>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</si>
  <si>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</si>
  <si>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</si>
  <si>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</si>
  <si>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</si>
  <si>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</si>
  <si>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</si>
  <si>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</si>
  <si>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</si>
  <si>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</si>
  <si>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</si>
  <si>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</si>
  <si>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</si>
  <si>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</si>
  <si>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</si>
  <si>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</si>
  <si>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</si>
  <si>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</si>
  <si>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</si>
  <si>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</si>
  <si>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</si>
  <si>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</si>
  <si>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</si>
  <si>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</si>
  <si>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</si>
  <si>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</si>
  <si>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</si>
  <si>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</si>
  <si>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</si>
  <si>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</si>
  <si>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</si>
  <si>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</si>
  <si>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</si>
  <si>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</si>
  <si>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</si>
  <si>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</si>
  <si>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</si>
  <si>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</si>
  <si>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</si>
  <si>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</si>
  <si>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</si>
  <si>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</si>
  <si>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</si>
  <si>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</si>
  <si>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</si>
  <si>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</si>
  <si>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</si>
  <si>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</si>
  <si>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</si>
  <si>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</si>
  <si>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</si>
  <si>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</si>
  <si>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</si>
  <si>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</si>
  <si>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</si>
  <si>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</si>
  <si>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</si>
  <si>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</si>
  <si>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</si>
  <si>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</si>
  <si>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</si>
  <si>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</si>
  <si>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</si>
  <si>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</si>
  <si>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</si>
  <si>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</si>
  <si>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</si>
  <si>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</si>
  <si>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</si>
  <si>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</si>
  <si>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</si>
  <si>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</si>
  <si>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</si>
  <si>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</si>
  <si>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</si>
  <si>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</si>
  <si>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</si>
  <si>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</si>
  <si>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</si>
  <si>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</si>
  <si>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</si>
  <si>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</si>
  <si>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</si>
  <si>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</si>
  <si>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</si>
  <si>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</si>
  <si>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</si>
  <si>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</si>
  <si>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</si>
  <si>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</si>
  <si>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</si>
  <si>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</si>
  <si>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</si>
  <si>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</si>
  <si>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</si>
  <si>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</si>
  <si>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</si>
  <si>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</si>
  <si>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</si>
  <si>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</si>
  <si>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</si>
  <si>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</si>
  <si>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</si>
  <si>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</si>
  <si>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</si>
  <si>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</si>
  <si>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</si>
  <si>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</si>
  <si>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</si>
  <si>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</si>
  <si>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</si>
  <si>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</si>
  <si>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</si>
  <si>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</si>
  <si>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</si>
  <si>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</si>
  <si>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</si>
  <si>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</si>
  <si>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</si>
  <si>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</si>
  <si>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</si>
  <si>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</si>
  <si>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</si>
  <si>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</si>
  <si>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</si>
  <si>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</si>
  <si>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</si>
  <si>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</si>
  <si>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</si>
  <si>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</si>
  <si>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</si>
  <si>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</si>
  <si>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</si>
  <si>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</si>
  <si>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</si>
  <si>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</si>
  <si>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</si>
  <si>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</si>
  <si>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</si>
  <si>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</si>
  <si>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</si>
  <si>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</si>
  <si>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</si>
  <si>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</si>
  <si>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</si>
  <si>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</si>
  <si>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</si>
  <si>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</si>
  <si>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</si>
  <si>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</si>
  <si>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</si>
  <si>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</si>
  <si>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</si>
  <si>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</si>
  <si>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</si>
  <si>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</si>
  <si>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</si>
  <si>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</si>
  <si>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</si>
  <si>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</si>
  <si>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</si>
  <si>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</si>
  <si>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</si>
  <si>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</si>
  <si>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</si>
  <si>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</si>
  <si>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</si>
  <si>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</si>
  <si>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</si>
  <si>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</si>
  <si>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</si>
  <si>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</si>
  <si>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</si>
  <si>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</si>
  <si>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</si>
  <si>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</si>
  <si>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</si>
  <si>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</si>
  <si>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</si>
  <si>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</si>
  <si>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</si>
  <si>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</si>
  <si>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</si>
  <si>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</si>
  <si>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</si>
  <si>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</si>
  <si>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</si>
  <si>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</si>
  <si>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</si>
  <si>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</si>
  <si>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</si>
  <si>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</si>
  <si>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</si>
  <si>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</si>
  <si>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</si>
  <si>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</si>
  <si>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</si>
  <si>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</si>
  <si>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</si>
  <si>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</si>
  <si>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</si>
  <si>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</si>
  <si>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</si>
  <si>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</si>
  <si>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</si>
  <si>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</si>
  <si>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</si>
  <si>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</si>
  <si>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</si>
  <si>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</si>
  <si>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</si>
  <si>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</si>
  <si>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</si>
  <si>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</si>
  <si>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</si>
  <si>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</si>
  <si>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</si>
  <si>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</si>
  <si>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</si>
  <si>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</si>
  <si>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</si>
  <si>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</si>
  <si>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</si>
  <si>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</si>
  <si>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</si>
  <si>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</si>
  <si>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</si>
  <si>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</si>
  <si>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</si>
  <si>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</si>
  <si>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</si>
  <si>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</si>
  <si>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</si>
  <si>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</si>
  <si>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</si>
  <si>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</si>
  <si>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</si>
  <si>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</si>
  <si>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</si>
  <si>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</si>
  <si>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</si>
  <si>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</si>
  <si>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</si>
  <si>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</si>
  <si>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</si>
  <si>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</si>
  <si>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</si>
  <si>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</si>
  <si>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</si>
  <si>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</si>
  <si>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</si>
  <si>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</si>
  <si>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</si>
  <si>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</si>
  <si>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</si>
  <si>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</si>
  <si>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</si>
  <si>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</si>
  <si>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</si>
  <si>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</si>
  <si>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</si>
  <si>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</si>
  <si>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</si>
  <si>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</si>
  <si>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</si>
  <si>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</si>
  <si>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</si>
  <si>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</si>
  <si>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</si>
  <si>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</si>
  <si>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</si>
  <si>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</si>
  <si>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</si>
  <si>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</si>
  <si>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</si>
  <si>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</si>
  <si>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</si>
  <si>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</si>
  <si>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</si>
  <si>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</si>
  <si>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</si>
  <si>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</si>
  <si>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</si>
  <si>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</si>
  <si>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</si>
  <si>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</si>
  <si>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</si>
  <si>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</si>
  <si>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</si>
  <si>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</si>
  <si>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</si>
  <si>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</si>
  <si>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</si>
  <si>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</si>
  <si>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</si>
  <si>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</si>
  <si>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</si>
  <si>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</si>
  <si>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</si>
  <si>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</si>
  <si>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</si>
  <si>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</si>
  <si>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</si>
  <si>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</si>
  <si>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</si>
  <si>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</si>
  <si>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</si>
  <si>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</si>
  <si>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</si>
  <si>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</si>
  <si>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</si>
  <si>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</si>
  <si>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</si>
  <si>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</si>
  <si>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</si>
  <si>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</si>
  <si>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</si>
  <si>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</si>
  <si>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</si>
  <si>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</si>
  <si>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</si>
  <si>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</si>
  <si>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</si>
  <si>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</si>
  <si>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</si>
  <si>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</si>
  <si>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</si>
  <si>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</si>
  <si>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</si>
  <si>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</si>
  <si>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</si>
  <si>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</si>
  <si>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</si>
  <si>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</si>
  <si>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</si>
  <si>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</si>
  <si>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</si>
  <si>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</si>
  <si>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</si>
  <si>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</si>
  <si>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</si>
  <si>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</si>
  <si>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</si>
  <si>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</si>
  <si>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</si>
  <si>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</si>
  <si>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</si>
  <si>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</si>
  <si>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</si>
  <si>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</si>
  <si>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</si>
  <si>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</si>
  <si>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</si>
  <si>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</si>
  <si>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</si>
  <si>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</si>
  <si>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</si>
  <si>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</si>
  <si>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</si>
  <si>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</si>
  <si>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</si>
  <si>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</si>
  <si>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</si>
  <si>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</si>
  <si>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</si>
  <si>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</si>
  <si>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</si>
  <si>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</si>
  <si>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</si>
  <si>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</si>
  <si>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</si>
  <si>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</si>
  <si>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</si>
  <si>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</si>
  <si>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</si>
  <si>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</si>
  <si>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</si>
  <si>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</si>
  <si>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</si>
  <si>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</si>
  <si>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</si>
  <si>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</si>
  <si>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</si>
  <si>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</si>
  <si>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</si>
  <si>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</si>
  <si>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</si>
  <si>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</si>
  <si>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</si>
  <si>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</si>
  <si>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</si>
  <si>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</si>
  <si>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</si>
  <si>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</si>
  <si>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</si>
  <si>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</si>
  <si>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</si>
  <si>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</si>
  <si>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</si>
  <si>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</si>
  <si>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</si>
  <si>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</si>
  <si>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</si>
  <si>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</si>
  <si>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</si>
  <si>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</si>
  <si>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</si>
  <si>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</si>
  <si>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</si>
  <si>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</si>
  <si>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</si>
  <si>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</si>
  <si>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</si>
  <si>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</si>
  <si>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</si>
  <si>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</si>
  <si>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</si>
  <si>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</si>
  <si>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</si>
  <si>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</si>
  <si>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</si>
  <si>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</si>
  <si>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</si>
  <si>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</si>
  <si>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</si>
  <si>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</si>
  <si>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</si>
  <si>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</si>
  <si>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</si>
  <si>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</si>
  <si>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</si>
  <si>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</si>
  <si>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</si>
  <si>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</si>
  <si>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</si>
  <si>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</si>
  <si>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</si>
  <si>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</si>
  <si>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</si>
  <si>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</si>
  <si>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</si>
  <si>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</si>
  <si>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</si>
  <si>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</si>
  <si>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</si>
  <si>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</si>
  <si>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</si>
  <si>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</si>
  <si>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</si>
  <si>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</si>
  <si>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</si>
  <si>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</si>
  <si>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</si>
  <si>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</si>
  <si>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</si>
  <si>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</si>
  <si>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</si>
  <si>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</si>
  <si>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</si>
  <si>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</si>
  <si>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</si>
  <si>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</si>
  <si>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</si>
  <si>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</si>
  <si>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</si>
  <si>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</si>
  <si>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</si>
  <si>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</si>
  <si>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</si>
  <si>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</si>
  <si>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</si>
  <si>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</si>
  <si>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</si>
  <si>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</si>
  <si>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</si>
  <si>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</si>
  <si>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</si>
  <si>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</si>
  <si>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</si>
  <si>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</si>
  <si>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</si>
  <si>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</si>
  <si>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</si>
  <si>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</si>
  <si>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</si>
  <si>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</si>
  <si>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</si>
  <si>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</si>
  <si>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</si>
  <si>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</si>
  <si>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</si>
  <si>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</si>
  <si>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</si>
  <si>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</si>
  <si>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</si>
  <si>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</si>
  <si>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</si>
  <si>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</si>
  <si>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</si>
  <si>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</si>
  <si>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</si>
  <si>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</si>
  <si>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</si>
  <si>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</si>
  <si>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</si>
  <si>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</si>
  <si>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</si>
  <si>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</si>
  <si>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</si>
  <si>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</si>
  <si>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</si>
  <si>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</si>
  <si>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</si>
  <si>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</si>
  <si>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</si>
  <si>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</si>
  <si>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</si>
  <si>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</si>
  <si>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</si>
  <si>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</si>
  <si>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</si>
  <si>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</si>
  <si>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</si>
  <si>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</si>
  <si>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</si>
  <si>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</si>
  <si>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</si>
  <si>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</si>
  <si>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</si>
  <si>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</si>
  <si>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</si>
  <si>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</si>
  <si>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</si>
  <si>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</si>
  <si>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</si>
  <si>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</si>
  <si>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</si>
  <si>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</si>
  <si>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</si>
  <si>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</si>
  <si>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</si>
  <si>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</si>
  <si>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</si>
  <si>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</si>
  <si>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</si>
  <si>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</si>
  <si>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</si>
  <si>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</si>
  <si>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</si>
  <si>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</si>
  <si>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</si>
  <si>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</si>
  <si>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</si>
  <si>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</si>
  <si>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</si>
  <si>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</si>
  <si>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</si>
  <si>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</si>
  <si>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</si>
  <si>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</si>
  <si>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</si>
  <si>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</si>
  <si>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</si>
  <si>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</si>
  <si>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</si>
  <si>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</si>
  <si>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</si>
  <si>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</si>
  <si>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</si>
  <si>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</si>
  <si>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</si>
  <si>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</si>
  <si>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</si>
  <si>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</si>
  <si>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</si>
  <si>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</si>
  <si>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</si>
  <si>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</si>
  <si>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</si>
  <si>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</si>
  <si>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</si>
  <si>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</si>
  <si>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</si>
  <si>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</si>
  <si>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</si>
  <si>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</si>
  <si>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</si>
  <si>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</si>
  <si>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</si>
  <si>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</si>
  <si>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</si>
  <si>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</si>
  <si>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</si>
  <si>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</si>
  <si>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</si>
  <si>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</si>
  <si>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</si>
  <si>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</si>
  <si>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</si>
  <si>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</si>
  <si>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</si>
  <si>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</si>
  <si>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</si>
  <si>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</si>
  <si>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</si>
  <si>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</si>
  <si>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</si>
  <si>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</si>
  <si>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</si>
  <si>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</si>
  <si>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</si>
  <si>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</si>
  <si>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</si>
  <si>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</si>
  <si>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</si>
  <si>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</si>
  <si>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</si>
  <si>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</si>
  <si>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</si>
  <si>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</si>
  <si>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</si>
  <si>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</si>
  <si>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</si>
  <si>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</si>
  <si>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</si>
  <si>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</si>
  <si>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</si>
  <si>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</si>
  <si>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</si>
  <si>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</si>
  <si>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</si>
  <si>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</si>
  <si>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</si>
  <si>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</si>
  <si>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</si>
  <si>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</si>
  <si>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</si>
  <si>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</si>
  <si>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</si>
  <si>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</si>
  <si>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</si>
  <si>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</si>
  <si>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</si>
  <si>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</si>
  <si>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</si>
  <si>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</si>
  <si>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</si>
  <si>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</si>
  <si>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</si>
  <si>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</si>
  <si>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</si>
  <si>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</si>
  <si>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</si>
  <si>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</si>
  <si>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</si>
  <si>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</si>
  <si>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</si>
  <si>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</si>
  <si>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</si>
  <si>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</si>
  <si>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</si>
  <si>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</si>
  <si>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</si>
  <si>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</si>
  <si>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</si>
  <si>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</si>
  <si>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</si>
  <si>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</si>
  <si>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</si>
  <si>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</si>
  <si>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</si>
  <si>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</si>
  <si>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</si>
  <si>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</si>
  <si>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</si>
  <si>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</si>
  <si>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</si>
  <si>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</si>
  <si>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</si>
  <si>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</si>
  <si>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</si>
  <si>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</si>
  <si>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</si>
  <si>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</si>
  <si>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</si>
  <si>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</si>
  <si>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</si>
  <si>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</si>
  <si>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</si>
  <si>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</si>
  <si>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</si>
  <si>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</si>
  <si>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</si>
  <si>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</si>
  <si>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</si>
  <si>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</si>
  <si>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</si>
  <si>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</si>
  <si>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</si>
  <si>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</si>
  <si>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</si>
  <si>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</si>
  <si>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</si>
  <si>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</si>
  <si>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</si>
  <si>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</si>
  <si>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</si>
  <si>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</si>
  <si>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</si>
  <si>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</si>
  <si>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</si>
  <si>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</si>
  <si>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</si>
  <si>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</si>
  <si>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</si>
  <si>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</si>
  <si>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</si>
  <si>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</si>
  <si>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</si>
  <si>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</si>
  <si>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</si>
  <si>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</si>
  <si>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</si>
  <si>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</si>
  <si>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</si>
  <si>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</si>
  <si>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</si>
  <si>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</si>
  <si>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</si>
  <si>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</si>
  <si>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</si>
  <si>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</si>
  <si>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</si>
  <si>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</si>
  <si>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</si>
  <si>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</si>
  <si>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</si>
  <si>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</si>
  <si>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</si>
  <si>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</si>
  <si>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</si>
  <si>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</si>
  <si>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</si>
  <si>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</si>
  <si>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</si>
  <si>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</si>
  <si>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</si>
  <si>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</si>
  <si>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</si>
  <si>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</si>
  <si>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</si>
  <si>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</si>
  <si>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</si>
  <si>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</si>
  <si>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</si>
  <si>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</si>
  <si>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</si>
  <si>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</si>
  <si>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</si>
  <si>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</si>
  <si>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</si>
  <si>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</si>
  <si>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</si>
  <si>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</si>
  <si>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</si>
  <si>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</si>
  <si>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</si>
  <si>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</si>
  <si>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</si>
  <si>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</si>
  <si>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</si>
  <si>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</si>
  <si>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</si>
  <si>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</si>
  <si>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</si>
  <si>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</si>
  <si>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</si>
  <si>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</si>
  <si>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</si>
  <si>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</si>
  <si>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</si>
  <si>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</si>
  <si>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</si>
  <si>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</si>
  <si>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</si>
  <si>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</si>
  <si>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</si>
  <si>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</si>
  <si>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</si>
  <si>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</si>
  <si>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</si>
  <si>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</si>
  <si>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</si>
  <si>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</si>
  <si>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</si>
  <si>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</si>
  <si>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</si>
  <si>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</si>
  <si>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</si>
  <si>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</si>
  <si>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</si>
  <si>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</si>
  <si>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</si>
  <si>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</si>
  <si>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</si>
  <si>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</si>
  <si>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</si>
  <si>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</si>
  <si>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</si>
  <si>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</si>
  <si>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</si>
  <si>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</si>
  <si>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</si>
  <si>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</si>
  <si>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</si>
  <si>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</si>
  <si>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</si>
  <si>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</si>
  <si>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</si>
  <si>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</si>
  <si>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</si>
  <si>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</si>
  <si>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</si>
  <si>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</si>
  <si>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</si>
  <si>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</si>
  <si>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</si>
  <si>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</si>
  <si>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</si>
  <si>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</si>
  <si>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</si>
  <si>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</si>
  <si>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</si>
  <si>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</si>
  <si>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</si>
  <si>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</si>
  <si>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</si>
  <si>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</si>
  <si>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</si>
  <si>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</si>
  <si>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</si>
  <si>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</si>
  <si>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</si>
  <si>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</si>
  <si>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</si>
  <si>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</si>
  <si>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</si>
  <si>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</si>
  <si>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</si>
  <si>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</si>
  <si>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</si>
  <si>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</si>
  <si>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</si>
  <si>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</si>
  <si>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</si>
  <si>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</si>
  <si>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</si>
  <si>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</si>
  <si>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</si>
  <si>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</si>
  <si>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</si>
  <si>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</si>
  <si>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</si>
  <si>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</si>
  <si>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</si>
  <si>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</si>
  <si>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</si>
  <si>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</si>
  <si>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</si>
  <si>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</si>
  <si>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</si>
  <si>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</si>
  <si>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</si>
  <si>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</si>
  <si>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</si>
  <si>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</si>
  <si>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</si>
  <si>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</si>
  <si>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</si>
  <si>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</si>
  <si>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</si>
  <si>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</si>
  <si>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</si>
  <si>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</si>
  <si>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</si>
  <si>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</si>
  <si>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</si>
  <si>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</si>
  <si>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</si>
  <si>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</si>
  <si>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</si>
  <si>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</si>
  <si>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</si>
  <si>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</si>
  <si>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</si>
  <si>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</si>
  <si>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</si>
  <si>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</si>
  <si>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</si>
  <si>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</si>
  <si>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</si>
  <si>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</si>
  <si>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</si>
  <si>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</si>
  <si>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</si>
  <si>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</si>
  <si>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</si>
  <si>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</si>
  <si>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</si>
  <si>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</si>
  <si>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</si>
  <si>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</si>
  <si>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</si>
  <si>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</si>
  <si>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</si>
  <si>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</si>
  <si>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</si>
  <si>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</si>
  <si>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</si>
  <si>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</si>
  <si>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</si>
  <si>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</si>
  <si>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</si>
  <si>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</si>
  <si>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</si>
  <si>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</si>
  <si>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</si>
  <si>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</si>
  <si>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</si>
  <si>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</si>
  <si>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</si>
  <si>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</si>
  <si>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</si>
  <si>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</si>
  <si>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</si>
  <si>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</si>
  <si>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</si>
  <si>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</si>
  <si>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</si>
  <si>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</si>
  <si>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</si>
  <si>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</si>
  <si>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</si>
  <si>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</si>
  <si>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</si>
  <si>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</si>
  <si>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</si>
  <si>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</si>
  <si>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</si>
  <si>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</si>
  <si>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</si>
  <si>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</si>
  <si>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</si>
  <si>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</si>
  <si>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</si>
  <si>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</si>
  <si>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</si>
  <si>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</si>
  <si>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</si>
  <si>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</si>
  <si>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</si>
  <si>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</si>
  <si>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</si>
  <si>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</si>
  <si>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</si>
  <si>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</si>
  <si>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</si>
  <si>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</si>
  <si>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</si>
  <si>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</si>
  <si>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</si>
  <si>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</si>
  <si>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</si>
  <si>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</si>
  <si>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</si>
  <si>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</si>
  <si>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</si>
  <si>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</si>
  <si>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</si>
  <si>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</si>
  <si>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</si>
  <si>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</si>
  <si>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</si>
  <si>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</si>
  <si>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</si>
  <si>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</si>
  <si>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</si>
  <si>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</si>
  <si>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</si>
  <si>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</si>
  <si>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</si>
  <si>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</si>
  <si>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</si>
  <si>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</si>
  <si>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</si>
  <si>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</si>
  <si>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</si>
  <si>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</si>
  <si>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</si>
  <si>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</si>
  <si>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</si>
  <si>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</si>
  <si>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</si>
  <si>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</si>
  <si>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</si>
  <si>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</si>
  <si>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</si>
  <si>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</si>
  <si>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</si>
  <si>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</si>
  <si>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</si>
  <si>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</si>
  <si>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</si>
  <si>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</si>
  <si>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</si>
  <si>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</si>
  <si>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</si>
  <si>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</si>
  <si>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</si>
  <si>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</si>
  <si>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</si>
  <si>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</si>
  <si>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</si>
  <si>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</si>
  <si>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</si>
  <si>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</si>
  <si>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</si>
  <si>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</si>
  <si>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</si>
  <si>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</si>
  <si>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</si>
  <si>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</si>
  <si>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</si>
  <si>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</si>
  <si>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</si>
  <si>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</si>
  <si>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</si>
  <si>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</si>
  <si>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</si>
  <si>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</si>
  <si>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</si>
  <si>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</si>
  <si>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</si>
  <si>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</si>
  <si>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</si>
  <si>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</si>
  <si>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</si>
  <si>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</si>
  <si>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</si>
  <si>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</si>
  <si>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</si>
  <si>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</si>
  <si>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</si>
  <si>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</si>
  <si>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</si>
  <si>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</si>
  <si>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</si>
  <si>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</si>
  <si>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</si>
  <si>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</si>
  <si>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</si>
  <si>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</si>
  <si>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</si>
  <si>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</si>
  <si>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</si>
  <si>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</si>
  <si>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</si>
  <si>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</si>
  <si>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</si>
  <si>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</si>
  <si>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</si>
  <si>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</si>
  <si>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</si>
  <si>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</si>
  <si>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</si>
  <si>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</si>
  <si>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</si>
  <si>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</si>
  <si>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</si>
  <si>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</si>
  <si>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</si>
  <si>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</si>
  <si>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</si>
  <si>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</si>
  <si>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</si>
  <si>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</si>
  <si>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</si>
  <si>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</si>
  <si>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</si>
  <si>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</si>
  <si>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</si>
  <si>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</si>
  <si>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</si>
  <si>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</si>
  <si>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</si>
  <si>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</si>
  <si>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</si>
  <si>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</si>
  <si>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</si>
  <si>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</si>
  <si>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</si>
  <si>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</si>
  <si>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</si>
  <si>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</si>
  <si>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</si>
  <si>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</si>
  <si>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</si>
  <si>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</si>
  <si>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</si>
  <si>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</si>
  <si>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</si>
  <si>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</si>
  <si>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</si>
  <si>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</si>
  <si>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</si>
  <si>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</si>
  <si>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</si>
  <si>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</si>
  <si>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</si>
  <si>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</si>
  <si>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</si>
  <si>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</si>
  <si>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</si>
  <si>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</si>
  <si>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</si>
  <si>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</si>
  <si>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</si>
  <si>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</si>
  <si>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</si>
  <si>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</si>
  <si>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</si>
  <si>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</si>
  <si>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</si>
  <si>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</si>
  <si>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</si>
  <si>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</si>
  <si>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</si>
  <si>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</si>
  <si>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</si>
  <si>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</si>
  <si>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</si>
  <si>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</si>
  <si>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</si>
  <si>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</si>
  <si>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</si>
  <si>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</si>
  <si>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</si>
  <si>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</si>
  <si>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</si>
  <si>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</si>
  <si>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</si>
  <si>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</si>
  <si>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</si>
  <si>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</si>
  <si>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</si>
  <si>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</si>
  <si>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</si>
  <si>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</si>
  <si>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</si>
  <si>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</si>
  <si>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</si>
  <si>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</si>
  <si>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</si>
  <si>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</si>
  <si>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</si>
  <si>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</si>
  <si>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</si>
  <si>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</si>
  <si>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</si>
  <si>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</si>
  <si>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</si>
  <si>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</si>
  <si>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</si>
  <si>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</si>
  <si>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</si>
  <si>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</si>
  <si>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</si>
  <si>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</si>
  <si>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</si>
  <si>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</si>
  <si>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</si>
  <si>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</si>
  <si>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</si>
  <si>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</si>
  <si>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</si>
  <si>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</si>
  <si>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</si>
  <si>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</si>
  <si>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</si>
  <si>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</si>
  <si>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</si>
  <si>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</si>
  <si>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</si>
  <si>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</si>
  <si>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</si>
  <si>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</si>
  <si>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</si>
  <si>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</si>
  <si>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</si>
  <si>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</si>
  <si>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</si>
  <si>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</si>
  <si>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</si>
  <si>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</si>
  <si>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</si>
  <si>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</si>
  <si>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</si>
  <si>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</si>
  <si>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</si>
  <si>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</si>
  <si>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</si>
  <si>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</si>
  <si>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</si>
  <si>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</si>
  <si>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</si>
  <si>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</si>
  <si>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</si>
  <si>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</si>
  <si>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</si>
  <si>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</si>
  <si>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</si>
  <si>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</si>
  <si>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</si>
  <si>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</si>
  <si>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</si>
  <si>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</si>
  <si>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</si>
  <si>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</si>
  <si>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</si>
  <si>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</si>
  <si>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</si>
  <si>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</si>
  <si>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</si>
  <si>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</si>
  <si>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</si>
  <si>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</si>
  <si>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</si>
  <si>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</si>
  <si>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</si>
  <si>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</si>
  <si>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</si>
  <si>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</si>
  <si>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</si>
  <si>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</si>
  <si>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</si>
  <si>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</si>
  <si>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</si>
  <si>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</si>
  <si>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</si>
  <si>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</si>
  <si>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</si>
  <si>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</si>
  <si>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</si>
  <si>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</si>
  <si>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</si>
  <si>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</si>
  <si>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</si>
  <si>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</si>
  <si>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</si>
  <si>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</si>
  <si>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</si>
  <si>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</si>
  <si>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</si>
  <si>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</si>
  <si>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</si>
  <si>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</si>
  <si>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</si>
  <si>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</si>
  <si>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</si>
  <si>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</si>
  <si>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</si>
  <si>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</si>
  <si>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</si>
  <si>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</si>
  <si>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</si>
  <si>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</si>
  <si>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</si>
  <si>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</si>
  <si>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</si>
  <si>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</si>
  <si>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</si>
  <si>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</si>
  <si>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</si>
  <si>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</si>
  <si>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</si>
  <si>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</si>
  <si>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</si>
  <si>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</si>
  <si>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</si>
  <si>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</si>
  <si>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</si>
  <si>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</si>
  <si>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</si>
  <si>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</si>
  <si>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</si>
  <si>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</si>
  <si>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</si>
  <si>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</si>
  <si>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</si>
  <si>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</si>
  <si>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</si>
  <si>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</si>
  <si>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</si>
  <si>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</si>
  <si>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</si>
  <si>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</si>
  <si>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</si>
  <si>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</si>
  <si>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</si>
  <si>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</si>
  <si>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</si>
  <si>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</si>
  <si>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</si>
  <si>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</si>
  <si>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</si>
  <si>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</si>
  <si>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</si>
  <si>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</si>
  <si>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</si>
  <si>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</si>
  <si>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</si>
  <si>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</si>
  <si>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</si>
  <si>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</si>
  <si>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</si>
  <si>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</si>
  <si>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</si>
  <si>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</si>
  <si>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</si>
  <si>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</si>
  <si>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</si>
  <si>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</si>
  <si>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</si>
  <si>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</si>
  <si>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</si>
  <si>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</si>
  <si>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</si>
  <si>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</si>
  <si>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</si>
  <si>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</si>
  <si>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</si>
  <si>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</si>
  <si>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</si>
  <si>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</si>
  <si>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</si>
  <si>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</si>
  <si>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</si>
  <si>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</si>
  <si>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</si>
  <si>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</si>
  <si>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</si>
  <si>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</si>
  <si>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</si>
  <si>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</si>
  <si>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</si>
  <si>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</si>
  <si>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</si>
  <si>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</si>
  <si>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</si>
  <si>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</si>
  <si>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</si>
  <si>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</si>
  <si>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</si>
  <si>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</si>
  <si>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</si>
  <si>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</si>
  <si>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</si>
  <si>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</si>
  <si>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</si>
  <si>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</si>
  <si>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</si>
  <si>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</si>
  <si>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</si>
  <si>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</si>
  <si>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</si>
  <si>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</si>
  <si>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</si>
  <si>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</si>
  <si>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</si>
  <si>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</si>
  <si>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</si>
  <si>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</si>
  <si>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</si>
  <si>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</si>
  <si>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</si>
  <si>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</si>
  <si>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</si>
  <si>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</si>
  <si>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</si>
  <si>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</si>
  <si>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</si>
  <si>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</si>
  <si>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</si>
  <si>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</si>
  <si>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</si>
  <si>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</si>
  <si>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</si>
  <si>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</si>
  <si>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</si>
  <si>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</si>
  <si>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</si>
  <si>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</si>
  <si>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</si>
  <si>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</si>
  <si>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</si>
  <si>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</si>
  <si>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</si>
  <si>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</si>
  <si>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</si>
  <si>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</si>
  <si>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</si>
  <si>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</si>
  <si>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</si>
  <si>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</si>
  <si>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</si>
  <si>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</si>
  <si>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</si>
  <si>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</si>
  <si>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</si>
  <si>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</si>
  <si>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</si>
  <si>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</si>
  <si>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</si>
  <si>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</si>
  <si>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</si>
  <si>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</si>
  <si>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</si>
  <si>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</si>
  <si>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</si>
  <si>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</si>
  <si>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</si>
  <si>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</si>
  <si>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</si>
  <si>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</si>
  <si>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</si>
  <si>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</si>
  <si>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</si>
  <si>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</si>
  <si>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</si>
  <si>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</si>
  <si>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</si>
  <si>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</si>
  <si>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</si>
  <si>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</si>
  <si>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</si>
  <si>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</si>
  <si>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</si>
  <si>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</si>
  <si>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</si>
  <si>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</si>
  <si>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</si>
  <si>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</si>
  <si>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</si>
  <si>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</si>
  <si>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</si>
  <si>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</si>
  <si>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</si>
  <si>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</si>
  <si>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</si>
  <si>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</si>
  <si>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</si>
  <si>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</si>
  <si>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</si>
  <si>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</si>
  <si>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</si>
  <si>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</si>
  <si>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</si>
  <si>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</si>
  <si>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</si>
  <si>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</si>
  <si>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</si>
  <si>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</si>
  <si>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</si>
  <si>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</si>
  <si>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</si>
  <si>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</si>
  <si>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</si>
  <si>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</si>
  <si>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</si>
  <si>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</si>
  <si>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</si>
  <si>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</si>
  <si>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</si>
  <si>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</si>
  <si>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</si>
  <si>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</si>
  <si>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</si>
  <si>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</si>
  <si>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</si>
  <si>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</si>
  <si>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</si>
  <si>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</si>
  <si>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</si>
  <si>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</si>
  <si>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</si>
  <si>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</si>
  <si>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</si>
  <si>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</si>
  <si>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</si>
  <si>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</si>
  <si>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</si>
  <si>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</si>
  <si>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</si>
  <si>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</si>
  <si>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</si>
  <si>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</si>
  <si>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</si>
  <si>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</si>
  <si>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</si>
  <si>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</si>
  <si>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</si>
  <si>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</si>
  <si>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</si>
  <si>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</si>
  <si>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</si>
  <si>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</si>
  <si>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</si>
  <si>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</si>
  <si>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</si>
  <si>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</si>
  <si>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</si>
  <si>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</si>
  <si>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</si>
  <si>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</si>
  <si>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</si>
  <si>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</si>
  <si>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</si>
  <si>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</si>
  <si>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</si>
  <si>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</si>
  <si>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</si>
  <si>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</si>
  <si>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</si>
  <si>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</si>
  <si>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</si>
  <si>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</si>
  <si>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</si>
  <si>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</si>
  <si>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</si>
  <si>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</si>
  <si>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</si>
  <si>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</si>
  <si>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</si>
  <si>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</si>
  <si>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</si>
  <si>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</si>
  <si>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</si>
  <si>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</si>
  <si>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</si>
  <si>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</si>
  <si>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</si>
  <si>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</si>
  <si>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</si>
  <si>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</si>
  <si>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</si>
  <si>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</si>
  <si>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</si>
  <si>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</si>
  <si>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</si>
  <si>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</si>
  <si>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</si>
  <si>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</si>
  <si>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</si>
  <si>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</si>
  <si>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</si>
  <si>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</si>
  <si>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</si>
  <si>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</si>
  <si>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</si>
  <si>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</si>
  <si>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</si>
  <si>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</si>
  <si>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</si>
  <si>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</si>
  <si>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</si>
  <si>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</si>
  <si>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</si>
  <si>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</si>
  <si>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</si>
  <si>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</si>
  <si>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</si>
  <si>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</si>
  <si>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</si>
  <si>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</si>
  <si>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</si>
  <si>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</si>
  <si>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</si>
  <si>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</si>
  <si>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</si>
  <si>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</si>
  <si>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</si>
  <si>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</si>
  <si>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</si>
  <si>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</si>
  <si>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</si>
  <si>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</si>
  <si>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</si>
  <si>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</si>
  <si>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</si>
  <si>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</si>
  <si>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</si>
  <si>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</si>
  <si>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</si>
  <si>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</si>
  <si>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</si>
  <si>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</si>
  <si>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</si>
  <si>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</si>
  <si>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</si>
  <si>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</si>
  <si>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</si>
  <si>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</si>
  <si>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</si>
  <si>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</si>
  <si>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</si>
  <si>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</si>
  <si>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</si>
  <si>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</si>
  <si>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</si>
  <si>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</si>
  <si>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</si>
  <si>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</si>
  <si>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</si>
  <si>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</si>
  <si>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</si>
  <si>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</si>
  <si>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</si>
  <si>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</si>
  <si>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</si>
  <si>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</si>
  <si>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</si>
  <si>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</si>
  <si>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</si>
  <si>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</si>
  <si>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</si>
  <si>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</si>
  <si>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</si>
  <si>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</si>
  <si>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</si>
  <si>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</si>
  <si>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</si>
  <si>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</si>
  <si>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</si>
  <si>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</si>
  <si>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</si>
  <si>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</si>
  <si>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</si>
  <si>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</si>
  <si>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</si>
  <si>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</si>
  <si>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</si>
  <si>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</si>
  <si>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</si>
  <si>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</si>
  <si>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</si>
  <si>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</si>
  <si>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</si>
  <si>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</si>
  <si>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</si>
  <si>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</si>
  <si>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</si>
  <si>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</si>
  <si>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</si>
  <si>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</si>
  <si>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</si>
  <si>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</si>
  <si>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</si>
  <si>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</si>
  <si>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</si>
  <si>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</si>
  <si>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</si>
  <si>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</si>
  <si>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</si>
  <si>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</si>
  <si>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</si>
  <si>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</si>
  <si>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</si>
  <si>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</si>
  <si>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</si>
  <si>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</si>
  <si>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</si>
  <si>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</si>
  <si>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</si>
  <si>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</si>
  <si>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</si>
  <si>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</si>
  <si>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</si>
  <si>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</si>
  <si>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</si>
  <si>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</si>
  <si>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</si>
  <si>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</si>
  <si>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</si>
  <si>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</si>
  <si>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</si>
  <si>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</si>
  <si>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</si>
  <si>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</si>
  <si>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</si>
  <si>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</si>
  <si>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</si>
  <si>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</si>
  <si>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</si>
  <si>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</si>
  <si>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</si>
  <si>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</si>
  <si>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</si>
  <si>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</si>
  <si>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</si>
  <si>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</si>
  <si>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</si>
  <si>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</si>
  <si>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</si>
  <si>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</si>
  <si>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</si>
  <si>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</si>
  <si>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</si>
  <si>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</si>
  <si>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</si>
  <si>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</si>
  <si>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</si>
  <si>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</si>
  <si>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</si>
  <si>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</si>
  <si>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</si>
  <si>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</si>
  <si>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</si>
  <si>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</si>
  <si>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</si>
  <si>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</si>
  <si>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</si>
  <si>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</si>
  <si>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</si>
  <si>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</si>
  <si>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</si>
  <si>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</si>
  <si>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</si>
  <si>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</si>
  <si>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</si>
  <si>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</si>
  <si>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</si>
  <si>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</si>
  <si>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</si>
  <si>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</si>
  <si>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</si>
  <si>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</si>
  <si>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</si>
  <si>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</si>
  <si>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</si>
  <si>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</si>
  <si>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</si>
  <si>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</si>
  <si>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</si>
  <si>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</si>
  <si>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</si>
  <si>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</si>
  <si>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</si>
  <si>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</si>
  <si>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</si>
  <si>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</si>
  <si>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</si>
  <si>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</si>
  <si>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</si>
  <si>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</si>
  <si>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</si>
  <si>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</si>
  <si>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</si>
  <si>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</si>
  <si>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</si>
  <si>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</si>
  <si>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</si>
  <si>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</si>
  <si>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</si>
  <si>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</si>
  <si>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</si>
  <si>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</si>
  <si>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</si>
  <si>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</si>
  <si>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</si>
  <si>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</si>
  <si>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</si>
  <si>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</si>
  <si>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</si>
  <si>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</si>
  <si>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</si>
  <si>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</si>
  <si>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</si>
  <si>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</si>
  <si>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</si>
  <si>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</si>
  <si>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</si>
  <si>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</si>
  <si>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</si>
  <si>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</si>
  <si>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</si>
  <si>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</si>
  <si>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</si>
  <si>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</si>
  <si>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</si>
  <si>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</si>
  <si>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</si>
  <si>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</si>
  <si>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</si>
  <si>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</si>
  <si>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</si>
  <si>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</si>
  <si>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</si>
  <si>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</si>
  <si>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</si>
  <si>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</si>
  <si>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</si>
  <si>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</si>
  <si>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</si>
  <si>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</si>
  <si>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</si>
  <si>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</si>
  <si>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</si>
  <si>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</si>
  <si>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</si>
  <si>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</si>
  <si>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</si>
  <si>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</si>
  <si>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</si>
  <si>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</si>
  <si>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</si>
  <si>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</si>
  <si>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</si>
  <si>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</si>
  <si>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</si>
  <si>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</si>
  <si>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</si>
  <si>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</si>
  <si>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</si>
  <si>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</si>
  <si>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</si>
  <si>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</si>
  <si>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</si>
  <si>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</si>
  <si>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</si>
  <si>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</si>
  <si>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</si>
  <si>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</si>
  <si>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</si>
  <si>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</si>
  <si>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</si>
  <si>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</si>
  <si>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</si>
  <si>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</si>
  <si>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</si>
  <si>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</si>
  <si>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</si>
  <si>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</si>
  <si>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</si>
  <si>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</si>
  <si>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</si>
  <si>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</si>
  <si>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</si>
  <si>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</si>
  <si>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</si>
  <si>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</si>
  <si>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</si>
  <si>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</si>
  <si>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</si>
  <si>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</si>
  <si>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</si>
  <si>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</si>
  <si>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</si>
  <si>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</si>
  <si>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</si>
  <si>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</si>
  <si>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</si>
  <si>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</si>
  <si>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</si>
  <si>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</si>
  <si>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</si>
  <si>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</si>
  <si>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</si>
  <si>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</si>
  <si>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</si>
  <si>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</si>
  <si>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</si>
  <si>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</si>
  <si>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</si>
  <si>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</si>
  <si>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</si>
  <si>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</si>
  <si>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</si>
  <si>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</si>
  <si>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</si>
  <si>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</si>
  <si>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</si>
  <si>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</si>
  <si>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</si>
  <si>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</si>
  <si>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</si>
  <si>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</si>
  <si>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</si>
  <si>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</si>
  <si>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</si>
  <si>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</si>
  <si>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</si>
  <si>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</si>
  <si>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</si>
  <si>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</si>
  <si>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</si>
  <si>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</si>
  <si>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</si>
  <si>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</si>
  <si>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</si>
  <si>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</si>
  <si>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</si>
  <si>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</si>
  <si>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</si>
  <si>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</si>
  <si>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</si>
  <si>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</si>
  <si>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</si>
  <si>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</si>
  <si>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</si>
  <si>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</si>
  <si>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</si>
  <si>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</si>
  <si>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</si>
  <si>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</si>
  <si>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</si>
  <si>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</si>
  <si>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</si>
  <si>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</si>
  <si>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</si>
  <si>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</si>
  <si>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</si>
  <si>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</si>
  <si>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</si>
  <si>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</si>
  <si>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</si>
  <si>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</si>
  <si>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</si>
  <si>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</si>
  <si>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</si>
  <si>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</si>
  <si>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</si>
  <si>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</si>
  <si>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</si>
  <si>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</si>
  <si>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</si>
  <si>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</si>
  <si>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</si>
  <si>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</si>
  <si>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</si>
  <si>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</si>
  <si>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</si>
  <si>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</si>
  <si>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</si>
  <si>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</si>
  <si>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</si>
  <si>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</si>
  <si>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</si>
  <si>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</si>
  <si>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</si>
  <si>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</si>
  <si>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</si>
  <si>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</si>
  <si>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</si>
  <si>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</si>
  <si>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</si>
  <si>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</si>
  <si>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</si>
  <si>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</si>
  <si>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</si>
  <si>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</si>
  <si>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</si>
  <si>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</si>
  <si>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</si>
  <si>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</si>
  <si>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</si>
  <si>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</si>
  <si>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</si>
  <si>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</si>
  <si>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</si>
  <si>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</si>
  <si>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</si>
  <si>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</si>
  <si>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</si>
  <si>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</si>
  <si>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</si>
  <si>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</si>
  <si>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</si>
  <si>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</si>
  <si>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</si>
  <si>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</si>
  <si>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</si>
  <si>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</si>
  <si>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</si>
  <si>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</si>
  <si>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</si>
  <si>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</si>
  <si>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</si>
  <si>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</si>
  <si>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</si>
  <si>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</si>
  <si>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</si>
  <si>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</si>
  <si>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</si>
  <si>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</si>
  <si>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</si>
  <si>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</si>
  <si>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</si>
  <si>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</si>
  <si>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</si>
  <si>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</si>
  <si>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</si>
  <si>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</si>
  <si>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</si>
  <si>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</si>
  <si>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</si>
  <si>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</si>
  <si>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</si>
  <si>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</si>
  <si>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</si>
  <si>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</si>
  <si>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</si>
  <si>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</si>
  <si>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</si>
  <si>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</si>
  <si>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</si>
  <si>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</si>
  <si>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</si>
  <si>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</si>
  <si>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</si>
  <si>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</si>
  <si>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</si>
  <si>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</si>
  <si>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</si>
  <si>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</si>
  <si>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</si>
  <si>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</si>
  <si>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</si>
  <si>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</si>
  <si>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</si>
  <si>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</si>
  <si>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</si>
  <si>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</si>
  <si>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</si>
  <si>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</si>
  <si>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</si>
  <si>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</si>
  <si>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</si>
  <si>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</si>
  <si>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</si>
  <si>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</si>
  <si>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</si>
  <si>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</si>
  <si>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</si>
  <si>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</si>
  <si>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</si>
  <si>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</si>
  <si>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</si>
  <si>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</si>
  <si>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</si>
  <si>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</si>
  <si>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</si>
  <si>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</si>
  <si>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</si>
  <si>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</si>
  <si>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</si>
  <si>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</si>
  <si>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</si>
  <si>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</si>
  <si>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</si>
  <si>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</si>
  <si>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</si>
  <si>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</si>
  <si>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</si>
  <si>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</si>
  <si>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</si>
  <si>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</si>
  <si>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</si>
  <si>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</si>
  <si>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</si>
  <si>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</si>
  <si>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</si>
  <si>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</si>
  <si>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</si>
  <si>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</si>
  <si>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</si>
  <si>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</si>
  <si>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</si>
  <si>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</si>
  <si>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</si>
  <si>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</si>
  <si>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</si>
  <si>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</si>
  <si>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</si>
  <si>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</si>
  <si>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</si>
  <si>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</si>
  <si>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</si>
  <si>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</si>
  <si>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</si>
  <si>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</si>
  <si>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</si>
  <si>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</si>
  <si>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</si>
  <si>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</si>
  <si>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</si>
  <si>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</si>
  <si>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</si>
  <si>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</si>
  <si>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</si>
  <si>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</si>
  <si>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</si>
  <si>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</si>
  <si>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</si>
  <si>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</si>
  <si>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</si>
  <si>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</si>
  <si>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</si>
  <si>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</si>
  <si>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</si>
  <si>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</si>
  <si>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</si>
  <si>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</si>
  <si>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</si>
  <si>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</si>
  <si>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</si>
  <si>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</si>
  <si>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</si>
  <si>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</si>
  <si>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</si>
  <si>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</si>
  <si>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</si>
  <si>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</si>
  <si>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</si>
  <si>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</si>
  <si>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</si>
  <si>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</si>
  <si>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</si>
  <si>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</si>
  <si>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</si>
  <si>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</si>
  <si>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</si>
  <si>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</si>
  <si>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</si>
  <si>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</si>
  <si>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</si>
  <si>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</si>
  <si>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</si>
  <si>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</si>
  <si>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</si>
  <si>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</si>
  <si>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</si>
  <si>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</si>
  <si>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</si>
  <si>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</si>
  <si>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</si>
  <si>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</si>
  <si>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</si>
  <si>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</si>
  <si>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</si>
  <si>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</si>
  <si>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</si>
  <si>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</si>
  <si>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</si>
  <si>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</si>
  <si>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</si>
  <si>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</si>
  <si>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</si>
  <si>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</si>
  <si>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</si>
  <si>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</si>
  <si>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</si>
  <si>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</si>
  <si>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</si>
  <si>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</si>
  <si>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</si>
  <si>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</si>
  <si>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</si>
  <si>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</si>
  <si>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</si>
  <si>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</si>
  <si>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</si>
  <si>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</si>
  <si>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</si>
  <si>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</si>
  <si>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</si>
  <si>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</si>
  <si>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</si>
  <si>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</si>
  <si>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</si>
  <si>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</si>
  <si>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</si>
  <si>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</si>
  <si>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</si>
  <si>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</si>
  <si>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</si>
  <si>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</si>
  <si>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</si>
  <si>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</si>
  <si>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</si>
  <si>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</si>
  <si>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</si>
  <si>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</si>
  <si>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</si>
  <si>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</si>
  <si>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</si>
  <si>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</si>
  <si>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</si>
  <si>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</si>
  <si>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</si>
  <si>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</si>
  <si>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</si>
  <si>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</si>
  <si>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</si>
  <si>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</si>
  <si>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</si>
  <si>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</si>
  <si>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</si>
  <si>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</si>
  <si>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</si>
  <si>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</si>
  <si>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</si>
  <si>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</si>
  <si>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</si>
  <si>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</si>
  <si>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</si>
  <si>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</si>
  <si>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</si>
  <si>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</si>
  <si>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</si>
  <si>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</si>
  <si>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</si>
  <si>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</si>
  <si>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</si>
  <si>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</si>
  <si>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</si>
  <si>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</si>
  <si>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</si>
  <si>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</si>
  <si>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</si>
  <si>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</si>
  <si>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</si>
  <si>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</si>
  <si>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</si>
  <si>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</si>
  <si>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</si>
  <si>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</si>
  <si>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</si>
  <si>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</si>
  <si>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</si>
  <si>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</si>
  <si>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</si>
  <si>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</si>
  <si>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</si>
  <si>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</si>
  <si>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</si>
  <si>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</si>
  <si>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</si>
  <si>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</si>
  <si>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</si>
  <si>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</si>
  <si>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</si>
  <si>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</si>
  <si>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</si>
  <si>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</si>
  <si>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</si>
  <si>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</si>
  <si>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</si>
  <si>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</si>
  <si>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</si>
  <si>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</si>
  <si>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</si>
  <si>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</si>
  <si>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</si>
  <si>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</si>
  <si>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</si>
  <si>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</si>
  <si>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</si>
  <si>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</si>
  <si>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</si>
  <si>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</si>
  <si>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</si>
  <si>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</si>
  <si>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</si>
  <si>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</si>
  <si>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</si>
  <si>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</si>
  <si>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</si>
  <si>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</si>
  <si>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</si>
  <si>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</si>
  <si>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</si>
  <si>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</si>
  <si>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</si>
  <si>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</si>
  <si>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</si>
  <si>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</si>
  <si>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</si>
  <si>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</si>
  <si>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</si>
  <si>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</si>
  <si>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</si>
  <si>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</si>
  <si>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</si>
  <si>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</si>
  <si>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</si>
  <si>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</si>
  <si>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</si>
  <si>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</si>
  <si>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</si>
  <si>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</si>
  <si>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</si>
  <si>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</si>
  <si>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</si>
  <si>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</si>
  <si>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</si>
  <si>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</si>
  <si>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</si>
  <si>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</si>
  <si>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</si>
  <si>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</si>
  <si>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</si>
  <si>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</si>
  <si>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</si>
  <si>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</si>
  <si>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</si>
  <si>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</si>
  <si>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</si>
  <si>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</si>
  <si>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</si>
  <si>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</si>
  <si>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</si>
  <si>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</si>
  <si>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</si>
  <si>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</si>
  <si>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</si>
  <si>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</si>
  <si>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</si>
  <si>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</si>
  <si>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</si>
  <si>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</si>
  <si>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</si>
  <si>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</si>
  <si>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</si>
  <si>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</si>
  <si>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</si>
  <si>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</si>
  <si>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</si>
  <si>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</si>
  <si>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</si>
  <si>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</si>
  <si>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</si>
  <si>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</si>
  <si>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</si>
  <si>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</si>
  <si>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</si>
  <si>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</si>
  <si>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</si>
  <si>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</si>
  <si>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</si>
  <si>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</si>
  <si>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</si>
  <si>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</si>
  <si>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</si>
  <si>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</si>
  <si>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</si>
  <si>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</si>
  <si>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</si>
  <si>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</si>
  <si>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</si>
  <si>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</si>
  <si>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</si>
  <si>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</si>
  <si>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</si>
  <si>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</si>
  <si>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</si>
  <si>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</si>
  <si>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</si>
  <si>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</si>
  <si>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</si>
  <si>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</si>
  <si>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</si>
  <si>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</si>
  <si>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</si>
  <si>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</si>
  <si>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</si>
  <si>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</si>
  <si>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</si>
  <si>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</si>
  <si>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</si>
  <si>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</si>
  <si>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</si>
  <si>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</si>
  <si>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</si>
  <si>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</si>
  <si>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</si>
  <si>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</si>
  <si>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</si>
  <si>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</si>
  <si>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</si>
  <si>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</si>
  <si>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</si>
  <si>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</si>
  <si>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</si>
  <si>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</si>
  <si>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</si>
  <si>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</si>
  <si>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</si>
  <si>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</si>
  <si>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</si>
  <si>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</si>
  <si>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</si>
  <si>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</si>
  <si>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</si>
  <si>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</si>
  <si>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</si>
  <si>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</si>
  <si>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</si>
  <si>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</si>
  <si>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</si>
  <si>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</si>
  <si>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</si>
  <si>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</si>
  <si>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</si>
  <si>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</si>
  <si>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</si>
  <si>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</si>
  <si>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</si>
  <si>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</si>
  <si>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</si>
  <si>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</si>
  <si>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</si>
  <si>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</si>
  <si>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</si>
  <si>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</si>
  <si>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</si>
  <si>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</si>
  <si>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</si>
  <si>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</si>
  <si>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</si>
  <si>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</si>
  <si>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</si>
  <si>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</si>
  <si>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</si>
  <si>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</si>
  <si>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</si>
  <si>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</si>
  <si>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</si>
  <si>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</si>
  <si>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</si>
  <si>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</si>
  <si>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</si>
  <si>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</si>
  <si>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</si>
  <si>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</si>
  <si>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</si>
  <si>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</si>
  <si>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</si>
  <si>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</si>
  <si>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</si>
  <si>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</si>
  <si>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</si>
  <si>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</si>
  <si>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</si>
  <si>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</si>
  <si>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</si>
  <si>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</si>
  <si>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</si>
  <si>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</si>
  <si>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</si>
  <si>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</si>
  <si>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</si>
  <si>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</si>
  <si>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</si>
  <si>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</si>
  <si>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</si>
  <si>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</si>
  <si>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</si>
  <si>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</si>
  <si>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</si>
  <si>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</si>
  <si>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</si>
  <si>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</si>
  <si>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</si>
  <si>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</si>
  <si>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</si>
  <si>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</si>
  <si>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</si>
  <si>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</si>
  <si>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</si>
  <si>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</si>
  <si>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</si>
  <si>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</si>
  <si>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</si>
  <si>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</si>
  <si>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</si>
  <si>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</si>
  <si>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</si>
  <si>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</si>
  <si>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</si>
  <si>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</si>
  <si>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</si>
  <si>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</si>
  <si>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</si>
  <si>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</si>
  <si>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</si>
  <si>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</si>
  <si>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</si>
  <si>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</si>
  <si>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</si>
  <si>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</si>
  <si>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</si>
  <si>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</si>
  <si>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</si>
  <si>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</si>
  <si>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</si>
  <si>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</si>
  <si>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</si>
  <si>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</si>
  <si>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</si>
  <si>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</si>
  <si>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</si>
  <si>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</si>
  <si>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</si>
  <si>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</si>
  <si>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</si>
  <si>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</si>
  <si>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</si>
  <si>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</si>
  <si>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</si>
  <si>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</si>
  <si>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</si>
  <si>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</si>
  <si>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</si>
  <si>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</si>
  <si>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</si>
  <si>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</si>
  <si>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</si>
  <si>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</si>
  <si>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</si>
  <si>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</si>
  <si>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</si>
  <si>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</si>
  <si>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</si>
  <si>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</si>
  <si>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</si>
  <si>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</si>
  <si>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</si>
  <si>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</si>
  <si>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</si>
  <si>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</si>
  <si>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</si>
  <si>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</si>
  <si>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</si>
  <si>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</si>
  <si>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</si>
  <si>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</si>
  <si>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</si>
  <si>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</si>
  <si>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</si>
  <si>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</si>
  <si>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</si>
  <si>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</si>
  <si>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</si>
  <si>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</si>
  <si>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</si>
  <si>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</si>
  <si>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</si>
  <si>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</si>
  <si>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</si>
  <si>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</si>
  <si>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</si>
  <si>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</si>
  <si>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</si>
  <si>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</si>
  <si>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</si>
  <si>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</si>
  <si>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</si>
  <si>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</si>
  <si>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</si>
  <si>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</si>
  <si>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</si>
  <si>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</si>
  <si>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</si>
  <si>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</si>
  <si>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</si>
  <si>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</si>
  <si>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</si>
  <si>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</si>
  <si>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</si>
  <si>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</si>
  <si>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</si>
  <si>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</si>
  <si>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</si>
  <si>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</si>
  <si>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</si>
  <si>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</si>
  <si>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</si>
  <si>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</si>
  <si>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</si>
  <si>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</si>
  <si>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</si>
  <si>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</si>
  <si>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</si>
  <si>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</si>
  <si>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</si>
  <si>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</si>
  <si>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</si>
  <si>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</si>
  <si>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</si>
  <si>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</si>
  <si>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</si>
  <si>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</si>
  <si>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</si>
  <si>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</si>
  <si>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</si>
  <si>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</si>
  <si>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</si>
  <si>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</si>
  <si>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</si>
  <si>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</si>
  <si>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</si>
  <si>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</si>
  <si>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</si>
  <si>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</si>
  <si>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</si>
  <si>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</si>
  <si>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</si>
  <si>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</si>
  <si>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</si>
  <si>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</si>
  <si>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</si>
  <si>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</si>
  <si>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</si>
  <si>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</si>
  <si>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</si>
  <si>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</si>
  <si>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</si>
  <si>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</si>
  <si>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</si>
  <si>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</si>
  <si>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</si>
  <si>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</si>
  <si>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</si>
  <si>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</si>
  <si>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</si>
  <si>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</si>
  <si>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</si>
  <si>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</si>
  <si>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</si>
  <si>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</si>
  <si>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</si>
  <si>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</si>
  <si>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</si>
  <si>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</si>
  <si>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</si>
  <si>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</si>
  <si>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</si>
  <si>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</si>
  <si>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</si>
  <si>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</si>
  <si>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</si>
  <si>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</si>
  <si>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</si>
  <si>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</si>
  <si>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</si>
  <si>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</si>
  <si>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</si>
  <si>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</si>
  <si>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</si>
  <si>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</si>
  <si>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</si>
  <si>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</si>
  <si>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</si>
  <si>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</si>
  <si>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</si>
  <si>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</si>
  <si>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</si>
  <si>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</si>
  <si>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</si>
  <si>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</si>
  <si>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</si>
  <si>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</si>
  <si>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</si>
  <si>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</si>
  <si>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</si>
  <si>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</si>
  <si>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</si>
  <si>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</si>
  <si>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</si>
  <si>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</si>
  <si>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</si>
  <si>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</si>
  <si>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</si>
  <si>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</si>
  <si>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</si>
  <si>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</si>
  <si>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</si>
  <si>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</si>
  <si>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</si>
  <si>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</si>
  <si>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</si>
  <si>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</si>
  <si>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</si>
  <si>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</si>
  <si>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</si>
  <si>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</si>
  <si>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</si>
  <si>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</si>
  <si>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</si>
  <si>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</si>
  <si>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</si>
  <si>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</si>
  <si>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</si>
  <si>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</si>
  <si>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</si>
  <si>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</si>
  <si>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</si>
  <si>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</si>
  <si>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</si>
  <si>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</si>
  <si>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</si>
  <si>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</si>
  <si>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</si>
  <si>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</si>
  <si>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</si>
  <si>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</si>
  <si>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</si>
  <si>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</si>
  <si>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</si>
  <si>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</si>
  <si>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</si>
  <si>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</si>
  <si>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</si>
  <si>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</si>
  <si>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</si>
  <si>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</si>
  <si>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</si>
  <si>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</si>
  <si>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</si>
  <si>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</si>
  <si>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</si>
  <si>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</si>
  <si>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</si>
  <si>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</si>
  <si>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</si>
  <si>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</si>
  <si>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</si>
  <si>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</si>
  <si>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</si>
  <si>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</si>
  <si>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</si>
  <si>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</si>
  <si>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</si>
  <si>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</si>
  <si>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</si>
  <si>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</si>
  <si>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</si>
  <si>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</si>
  <si>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</si>
  <si>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</si>
  <si>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</si>
  <si>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</si>
  <si>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</si>
  <si>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</si>
  <si>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</si>
  <si>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</si>
  <si>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</si>
  <si>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</si>
  <si>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</si>
  <si>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</si>
  <si>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</si>
  <si>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</si>
  <si>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</si>
  <si>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</si>
  <si>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</si>
  <si>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</si>
  <si>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</si>
  <si>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</si>
  <si>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</si>
  <si>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</si>
  <si>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</si>
  <si>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</si>
  <si>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</si>
  <si>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</si>
  <si>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</si>
  <si>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</si>
  <si>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</si>
  <si>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</si>
  <si>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</si>
  <si>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</si>
  <si>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</si>
  <si>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</si>
  <si>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</si>
  <si>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</si>
  <si>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</si>
  <si>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</si>
  <si>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</si>
  <si>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</si>
  <si>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</si>
  <si>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</si>
  <si>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</si>
  <si>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</si>
  <si>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</si>
  <si>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</si>
  <si>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</si>
  <si>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</si>
  <si>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</si>
  <si>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</si>
  <si>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</si>
  <si>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</si>
  <si>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</si>
  <si>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</si>
  <si>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</si>
  <si>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</si>
  <si>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</si>
  <si>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</si>
  <si>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</si>
  <si>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</si>
  <si>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</si>
  <si>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</si>
  <si>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</si>
  <si>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</si>
  <si>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</si>
  <si>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</si>
  <si>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</si>
  <si>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</si>
  <si>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</si>
  <si>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</si>
  <si>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</si>
  <si>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</si>
  <si>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</si>
  <si>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</si>
  <si>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</si>
  <si>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</si>
  <si>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</si>
  <si>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</si>
  <si>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</si>
  <si>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</si>
  <si>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</si>
  <si>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</si>
  <si>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</si>
  <si>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</si>
  <si>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</si>
  <si>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</si>
  <si>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</si>
  <si>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</si>
  <si>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</si>
  <si>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</si>
  <si>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</si>
  <si>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</si>
  <si>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</si>
  <si>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</si>
  <si>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</si>
  <si>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</si>
  <si>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</si>
  <si>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</si>
  <si>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</si>
  <si>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</si>
  <si>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</si>
  <si>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</si>
  <si>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</si>
  <si>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</si>
  <si>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</si>
  <si>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</si>
  <si>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</si>
  <si>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</si>
  <si>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</si>
  <si>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</si>
  <si>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</si>
  <si>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</si>
  <si>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</si>
  <si>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</si>
  <si>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</si>
  <si>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</si>
  <si>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</si>
  <si>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</si>
  <si>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</si>
  <si>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</si>
  <si>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</si>
  <si>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</si>
  <si>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</si>
  <si>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</si>
  <si>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</si>
  <si>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</si>
  <si>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</si>
  <si>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</si>
  <si>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</si>
  <si>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</si>
  <si>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</si>
  <si>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</si>
  <si>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</si>
  <si>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</si>
  <si>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</si>
  <si>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</si>
  <si>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</si>
  <si>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</si>
  <si>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</si>
  <si>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</si>
  <si>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</si>
  <si>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</si>
  <si>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</si>
  <si>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</si>
  <si>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</si>
  <si>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</si>
  <si>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</si>
  <si>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</si>
  <si>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</si>
  <si>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</si>
  <si>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</si>
  <si>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</si>
  <si>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</si>
  <si>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</si>
  <si>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</si>
  <si>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</si>
  <si>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</si>
  <si>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</si>
  <si>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</si>
  <si>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</si>
  <si>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</si>
  <si>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</si>
  <si>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</si>
  <si>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</si>
  <si>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</si>
  <si>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</si>
  <si>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</si>
  <si>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</si>
  <si>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</si>
  <si>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</si>
  <si>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</si>
  <si>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</si>
  <si>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</si>
  <si>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</si>
  <si>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</si>
  <si>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</si>
  <si>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</si>
  <si>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</si>
  <si>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</si>
  <si>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</si>
  <si>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</si>
  <si>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</si>
  <si>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</si>
  <si>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</si>
  <si>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</si>
  <si>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</si>
  <si>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</si>
  <si>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</si>
  <si>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</si>
  <si>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</si>
  <si>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</si>
  <si>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</si>
  <si>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</si>
  <si>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</si>
  <si>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</si>
  <si>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</si>
  <si>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</si>
  <si>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</si>
  <si>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</si>
  <si>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</si>
  <si>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</si>
  <si>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</si>
  <si>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</si>
  <si>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</si>
  <si>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</si>
  <si>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</si>
  <si>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</si>
  <si>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</si>
  <si>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</si>
  <si>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</si>
  <si>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</si>
  <si>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</si>
  <si>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</si>
  <si>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</si>
  <si>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</si>
  <si>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</si>
  <si>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</si>
  <si>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</si>
  <si>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</si>
  <si>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</si>
  <si>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</si>
  <si>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</si>
  <si>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</si>
  <si>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</si>
  <si>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</si>
  <si>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</si>
  <si>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</si>
  <si>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</si>
  <si>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</si>
  <si>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</si>
  <si>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</si>
  <si>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</si>
  <si>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</si>
  <si>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</si>
  <si>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</si>
  <si>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</si>
  <si>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</si>
  <si>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</si>
  <si>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</si>
  <si>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</si>
  <si>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</si>
  <si>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</si>
  <si>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</si>
  <si>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</si>
  <si>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</si>
  <si>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</si>
  <si>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</si>
  <si>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</si>
  <si>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</si>
  <si>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</si>
  <si>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</si>
  <si>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</si>
  <si>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</si>
  <si>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</si>
  <si>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</si>
  <si>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</si>
  <si>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</si>
  <si>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</si>
  <si>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</si>
  <si>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</si>
  <si>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</si>
  <si>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</si>
  <si>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</si>
  <si>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</si>
  <si>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</si>
  <si>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</si>
  <si>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</si>
  <si>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</si>
  <si>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</si>
  <si>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</si>
  <si>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</si>
  <si>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</si>
  <si>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</si>
  <si>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</si>
  <si>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</si>
  <si>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</si>
  <si>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</si>
  <si>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</si>
  <si>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</si>
  <si>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</si>
  <si>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</si>
  <si>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</si>
  <si>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</si>
  <si>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</si>
  <si>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</si>
  <si>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</si>
  <si>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</si>
  <si>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</si>
  <si>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</si>
  <si>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</si>
  <si>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</si>
  <si>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</si>
  <si>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</si>
  <si>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</si>
  <si>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</si>
  <si>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</si>
  <si>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</si>
  <si>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</si>
  <si>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</si>
  <si>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</si>
  <si>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</si>
  <si>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</si>
  <si>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</si>
  <si>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</si>
  <si>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</si>
  <si>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</si>
  <si>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</si>
  <si>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</si>
  <si>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</si>
  <si>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</si>
  <si>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</si>
  <si>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</si>
  <si>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</si>
  <si>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</si>
  <si>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</si>
  <si>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</si>
  <si>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</si>
  <si>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</si>
  <si>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</si>
  <si>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</si>
  <si>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</si>
  <si>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</si>
  <si>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</si>
  <si>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</si>
  <si>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</si>
  <si>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</si>
  <si>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</si>
  <si>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</si>
  <si>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</si>
  <si>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</si>
  <si>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</si>
  <si>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</si>
  <si>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</si>
  <si>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</si>
  <si>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</si>
  <si>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</si>
  <si>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</si>
  <si>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</si>
  <si>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</si>
  <si>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</si>
  <si>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</si>
  <si>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</si>
  <si>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</si>
  <si>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</si>
  <si>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</si>
  <si>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</si>
  <si>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</si>
  <si>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</si>
  <si>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</si>
  <si>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</si>
  <si>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</si>
  <si>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</si>
  <si>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</si>
  <si>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</si>
  <si>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</si>
  <si>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</si>
  <si>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</si>
  <si>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</si>
  <si>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</si>
  <si>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</si>
  <si>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</si>
  <si>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</si>
  <si>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</si>
  <si>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</si>
  <si>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</si>
  <si>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</si>
  <si>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</si>
  <si>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</si>
  <si>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</si>
  <si>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</si>
  <si>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</si>
  <si>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</si>
  <si>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</si>
  <si>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</si>
  <si>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</si>
  <si>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</si>
  <si>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</si>
  <si>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</si>
  <si>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</si>
  <si>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</si>
  <si>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</si>
  <si>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</si>
  <si>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</si>
  <si>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</si>
  <si>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</si>
  <si>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</si>
  <si>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</si>
  <si>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</si>
  <si>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</si>
  <si>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</si>
  <si>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</si>
  <si>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</si>
  <si>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</si>
  <si>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</si>
  <si>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</si>
  <si>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</si>
  <si>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</si>
  <si>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</si>
  <si>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</si>
  <si>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</si>
  <si>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</si>
  <si>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</si>
  <si>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</si>
  <si>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</si>
  <si>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</si>
  <si>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</si>
  <si>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</si>
  <si>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</si>
  <si>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</si>
  <si>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</si>
  <si>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</si>
  <si>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</si>
  <si>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</si>
  <si>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</si>
  <si>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</si>
  <si>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</si>
  <si>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</si>
  <si>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</si>
  <si>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</si>
  <si>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</si>
  <si>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</si>
  <si>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</si>
  <si>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</si>
  <si>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</si>
  <si>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</si>
  <si>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</si>
  <si>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</si>
  <si>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</si>
  <si>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</si>
  <si>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</si>
  <si>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</si>
  <si>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</si>
  <si>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</si>
  <si>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</si>
  <si>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</si>
  <si>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</si>
  <si>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</si>
  <si>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</si>
  <si>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</si>
  <si>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</si>
  <si>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</si>
  <si>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</si>
  <si>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</si>
  <si>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</si>
  <si>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</si>
  <si>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</si>
  <si>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</si>
  <si>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</si>
  <si>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</si>
  <si>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</si>
  <si>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</si>
  <si>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</si>
  <si>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</si>
  <si>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</si>
  <si>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</si>
  <si>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</si>
  <si>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</si>
  <si>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</si>
  <si>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</si>
  <si>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</si>
  <si>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</si>
  <si>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</si>
  <si>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</si>
  <si>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</si>
  <si>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</si>
  <si>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</si>
  <si>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</si>
  <si>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</si>
  <si>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</si>
  <si>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</si>
  <si>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</si>
  <si>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</si>
  <si>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</si>
  <si>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</si>
  <si>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</si>
  <si>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</si>
  <si>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</si>
  <si>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</si>
  <si>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</si>
  <si>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</si>
  <si>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</si>
  <si>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</si>
  <si>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</si>
  <si>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</si>
  <si>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</si>
  <si>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</si>
  <si>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</si>
  <si>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</si>
  <si>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</si>
  <si>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</si>
  <si>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</si>
  <si>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</si>
  <si>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</si>
  <si>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</si>
  <si>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</si>
  <si>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</si>
  <si>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</si>
  <si>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</si>
  <si>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</si>
  <si>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</si>
  <si>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</si>
  <si>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</si>
  <si>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</si>
  <si>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</si>
  <si>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</si>
  <si>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</si>
  <si>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</si>
  <si>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</si>
  <si>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</si>
  <si>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</si>
  <si>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</si>
  <si>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</si>
  <si>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</si>
  <si>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</si>
  <si>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</si>
  <si>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</si>
  <si>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</si>
  <si>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</si>
  <si>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</si>
  <si>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</si>
  <si>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</si>
  <si>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</si>
  <si>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</si>
  <si>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</si>
  <si>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</si>
  <si>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</si>
  <si>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</si>
  <si>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</si>
  <si>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</si>
  <si>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</si>
  <si>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</si>
  <si>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</si>
  <si>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</si>
  <si>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</si>
  <si>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</si>
  <si>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</si>
  <si>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</si>
  <si>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</si>
  <si>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</si>
  <si>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</si>
  <si>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</si>
  <si>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</si>
  <si>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</si>
  <si>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</si>
  <si>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</si>
  <si>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</si>
  <si>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</si>
  <si>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</si>
  <si>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</si>
  <si>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</si>
  <si>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</si>
  <si>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</si>
  <si>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</si>
  <si>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</si>
  <si>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</si>
  <si>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</si>
  <si>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</si>
  <si>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</si>
  <si>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</si>
  <si>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</si>
  <si>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</si>
  <si>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</si>
  <si>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</si>
  <si>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</si>
  <si>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</si>
  <si>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</si>
  <si>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</si>
  <si>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</si>
  <si>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</si>
  <si>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</si>
  <si>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</si>
  <si>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</si>
  <si>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</si>
  <si>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</si>
  <si>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</si>
  <si>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</si>
  <si>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</si>
  <si>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</si>
  <si>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</si>
  <si>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</si>
  <si>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</si>
  <si>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</si>
  <si>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</si>
  <si>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</si>
  <si>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</si>
  <si>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</si>
  <si>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</si>
  <si>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</si>
  <si>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</si>
  <si>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</si>
  <si>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</si>
  <si>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</si>
  <si>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</si>
  <si>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</si>
  <si>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</si>
  <si>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</si>
  <si>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</si>
  <si>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</si>
  <si>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</si>
  <si>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</si>
  <si>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</si>
  <si>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</si>
  <si>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</si>
  <si>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</si>
  <si>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</si>
  <si>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</si>
  <si>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</si>
  <si>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</si>
  <si>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</si>
  <si>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</si>
  <si>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</si>
  <si>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</si>
  <si>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</si>
  <si>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</si>
  <si>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</si>
  <si>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</si>
  <si>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</si>
  <si>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</si>
  <si>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</si>
  <si>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</si>
  <si>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</si>
  <si>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</si>
  <si>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</si>
  <si>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</si>
  <si>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</si>
  <si>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</si>
  <si>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</si>
  <si>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</si>
  <si>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</si>
  <si>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</si>
  <si>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</si>
  <si>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</si>
  <si>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</si>
  <si>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</si>
  <si>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</si>
  <si>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</si>
  <si>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</si>
  <si>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</si>
  <si>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</si>
  <si>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</si>
  <si>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</si>
  <si>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</si>
  <si>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</si>
  <si>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</si>
  <si>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</si>
  <si>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</si>
  <si>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</si>
  <si>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</si>
  <si>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</si>
  <si>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</si>
  <si>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</si>
  <si>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</si>
  <si>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</si>
  <si>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</si>
  <si>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</si>
  <si>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</si>
  <si>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</si>
  <si>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</si>
  <si>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</si>
  <si>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</si>
  <si>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</si>
  <si>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</si>
  <si>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</si>
  <si>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</si>
  <si>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</si>
  <si>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</si>
  <si>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</si>
  <si>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</si>
  <si>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</si>
  <si>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</si>
  <si>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</si>
  <si>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</si>
  <si>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</si>
  <si>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</si>
  <si>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</si>
  <si>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</si>
  <si>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</si>
  <si>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</si>
  <si>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</si>
  <si>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</si>
  <si>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</si>
  <si>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</si>
  <si>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</si>
  <si>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</si>
  <si>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</si>
  <si>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</si>
  <si>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</si>
  <si>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</si>
  <si>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</si>
  <si>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</si>
  <si>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</si>
  <si>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</si>
  <si>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</si>
  <si>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</si>
  <si>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</si>
  <si>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</si>
  <si>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</si>
  <si>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</si>
  <si>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</si>
  <si>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</si>
  <si>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</si>
  <si>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</si>
  <si>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</si>
  <si>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</si>
  <si>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</si>
  <si>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</si>
  <si>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</si>
  <si>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</si>
  <si>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</si>
  <si>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</si>
  <si>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</si>
  <si>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</si>
  <si>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</si>
  <si>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</si>
  <si>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</si>
  <si>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</si>
  <si>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</si>
  <si>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</si>
  <si>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</si>
  <si>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</si>
  <si>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</si>
  <si>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</si>
  <si>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</si>
  <si>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</si>
  <si>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</si>
  <si>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</si>
  <si>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</si>
  <si>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</si>
  <si>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</si>
  <si>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</si>
  <si>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</si>
  <si>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</si>
  <si>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</si>
  <si>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</si>
  <si>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</si>
  <si>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</si>
  <si>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</si>
  <si>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</si>
  <si>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</si>
  <si>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</si>
  <si>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</si>
  <si>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</si>
  <si>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</si>
  <si>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</si>
  <si>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</si>
  <si>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</si>
  <si>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</si>
  <si>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</si>
  <si>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</si>
  <si>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</si>
  <si>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</si>
  <si>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</si>
  <si>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</si>
  <si>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</si>
  <si>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</si>
  <si>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</si>
  <si>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</si>
  <si>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</si>
  <si>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</si>
  <si>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</si>
  <si>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</si>
  <si>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</si>
  <si>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</si>
  <si>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</si>
  <si>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</si>
  <si>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</si>
  <si>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</si>
  <si>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</si>
  <si>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</si>
  <si>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</si>
  <si>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</si>
  <si>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</si>
  <si>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</si>
  <si>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</si>
  <si>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</si>
  <si>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</si>
  <si>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</si>
  <si>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</si>
  <si>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</si>
  <si>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</si>
  <si>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</si>
  <si>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</si>
  <si>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</si>
  <si>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</si>
  <si>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</si>
  <si>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</si>
  <si>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</si>
  <si>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</si>
  <si>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</si>
  <si>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</si>
  <si>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</si>
  <si>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</si>
  <si>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</si>
  <si>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</si>
  <si>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</si>
  <si>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</si>
  <si>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</si>
  <si>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</si>
  <si>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</si>
  <si>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</si>
  <si>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</si>
  <si>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</si>
  <si>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</si>
  <si>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</si>
  <si>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</si>
  <si>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</si>
  <si>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</si>
  <si>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</si>
  <si>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</si>
  <si>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</si>
  <si>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</si>
  <si>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</si>
  <si>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</si>
  <si>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</si>
  <si>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</si>
  <si>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</si>
  <si>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</si>
  <si>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</si>
  <si>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</si>
  <si>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</si>
  <si>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</si>
  <si>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</si>
  <si>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</si>
  <si>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</si>
  <si>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</si>
  <si>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</si>
  <si>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</si>
  <si>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</si>
  <si>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</si>
  <si>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</si>
  <si>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</si>
  <si>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</si>
  <si>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</si>
  <si>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</si>
  <si>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</si>
  <si>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</si>
  <si>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</si>
  <si>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</si>
  <si>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</si>
  <si>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</si>
  <si>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</si>
  <si>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</si>
  <si>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</si>
  <si>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</si>
  <si>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</si>
  <si>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</si>
  <si>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</si>
  <si>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</si>
  <si>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</si>
  <si>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</si>
  <si>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</si>
  <si>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</si>
  <si>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</si>
  <si>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</si>
  <si>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</si>
  <si>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</si>
  <si>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</si>
  <si>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</si>
  <si>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</si>
  <si>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</si>
  <si>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</si>
  <si>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</si>
  <si>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</si>
  <si>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</si>
  <si>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</si>
  <si>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</si>
  <si>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</si>
  <si>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</si>
  <si>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</si>
  <si>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</si>
  <si>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</si>
  <si>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</si>
  <si>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</si>
  <si>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</si>
  <si>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</si>
  <si>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</si>
  <si>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</si>
  <si>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</si>
  <si>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</si>
  <si>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</si>
  <si>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</si>
  <si>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</si>
  <si>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</si>
  <si>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</si>
  <si>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</si>
  <si>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</si>
  <si>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</si>
  <si>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</si>
  <si>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</si>
  <si>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</si>
  <si>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</si>
  <si>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</si>
  <si>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</si>
  <si>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</si>
  <si>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</si>
  <si>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</si>
  <si>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</si>
  <si>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</si>
  <si>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</si>
  <si>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</si>
  <si>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</si>
  <si>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</si>
  <si>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</si>
  <si>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</si>
  <si>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</si>
  <si>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</si>
  <si>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</si>
  <si>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</si>
  <si>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</si>
  <si>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</si>
  <si>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</si>
  <si>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</si>
  <si>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</si>
  <si>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</si>
  <si>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</si>
  <si>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</si>
  <si>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</si>
  <si>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</si>
  <si>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</si>
  <si>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</si>
  <si>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</si>
  <si>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</si>
  <si>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</si>
  <si>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</si>
  <si>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</si>
  <si>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</si>
  <si>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</si>
  <si>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</si>
  <si>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</si>
  <si>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</si>
  <si>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</si>
  <si>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</si>
  <si>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</si>
  <si>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</si>
  <si>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</si>
  <si>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</si>
  <si>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</si>
  <si>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</si>
  <si>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</si>
  <si>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</si>
  <si>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</si>
  <si>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</si>
  <si>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</si>
  <si>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</si>
  <si>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</si>
  <si>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</si>
  <si>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</si>
  <si>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</si>
  <si>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</si>
  <si>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</si>
  <si>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</si>
  <si>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</si>
  <si>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</si>
  <si>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</si>
  <si>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</si>
  <si>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</si>
  <si>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</si>
  <si>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</si>
  <si>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</si>
  <si>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</si>
  <si>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</si>
  <si>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</si>
  <si>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</si>
  <si>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</si>
  <si>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</si>
  <si>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</si>
  <si>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</si>
  <si>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</si>
  <si>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</si>
  <si>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</si>
  <si>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</si>
  <si>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</si>
  <si>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</si>
  <si>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</si>
  <si>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</si>
  <si>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</si>
  <si>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</si>
  <si>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</si>
  <si>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</si>
  <si>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</si>
  <si>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</si>
  <si>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</si>
  <si>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</si>
  <si>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</si>
  <si>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</si>
  <si>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</si>
  <si>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</si>
  <si>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</si>
  <si>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</si>
  <si>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</si>
  <si>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</si>
  <si>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</si>
  <si>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</si>
  <si>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</si>
  <si>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</si>
  <si>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</si>
  <si>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</si>
  <si>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</si>
  <si>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</si>
  <si>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</si>
  <si>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</si>
  <si>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</si>
  <si>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</si>
  <si>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</si>
  <si>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</si>
  <si>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</si>
  <si>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</si>
  <si>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</si>
  <si>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</si>
  <si>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</si>
  <si>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</si>
  <si>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</si>
  <si>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</si>
  <si>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</si>
  <si>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</si>
  <si>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</si>
  <si>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</si>
  <si>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</si>
  <si>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</si>
  <si>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</si>
  <si>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</si>
  <si>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</si>
  <si>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</si>
  <si>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</si>
  <si>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</si>
  <si>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</si>
  <si>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</si>
  <si>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</si>
  <si>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</si>
  <si>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</si>
  <si>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</si>
  <si>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</si>
  <si>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</si>
  <si>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</si>
  <si>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</si>
  <si>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</si>
  <si>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</si>
  <si>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</si>
  <si>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</si>
  <si>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</si>
  <si>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</si>
  <si>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</si>
  <si>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</si>
  <si>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</si>
  <si>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</si>
  <si>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</si>
  <si>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</si>
  <si>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</si>
  <si>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</si>
  <si>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</si>
  <si>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</si>
  <si>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</si>
  <si>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</si>
  <si>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</si>
  <si>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</si>
  <si>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</si>
  <si>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</si>
  <si>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</si>
  <si>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</si>
  <si>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</si>
  <si>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</si>
  <si>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</si>
  <si>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</si>
  <si>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</si>
  <si>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</si>
  <si>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</si>
  <si>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</si>
  <si>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</si>
  <si>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</si>
  <si>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</si>
  <si>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</si>
  <si>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</si>
  <si>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</si>
  <si>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</si>
  <si>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</si>
  <si>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</si>
  <si>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</si>
  <si>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</si>
  <si>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</si>
  <si>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</si>
  <si>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</si>
  <si>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</si>
  <si>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</si>
  <si>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</si>
  <si>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</si>
  <si>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</si>
  <si>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</si>
  <si>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</si>
  <si>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</si>
  <si>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</si>
  <si>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</si>
  <si>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</si>
  <si>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</si>
  <si>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</si>
  <si>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</si>
  <si>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</si>
  <si>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</si>
  <si>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</si>
  <si>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</si>
  <si>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</si>
  <si>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</si>
  <si>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</si>
  <si>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</si>
  <si>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</si>
  <si>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</si>
  <si>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</si>
  <si>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</si>
  <si>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</si>
  <si>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</si>
  <si>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</si>
  <si>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</si>
  <si>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</si>
  <si>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</si>
  <si>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</si>
  <si>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</si>
  <si>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</si>
  <si>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</si>
  <si>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</si>
  <si>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</si>
  <si>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</si>
  <si>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</si>
  <si>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</si>
  <si>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</si>
  <si>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</si>
  <si>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</si>
  <si>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</si>
  <si>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</si>
  <si>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</si>
  <si>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</si>
  <si>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</si>
  <si>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</si>
  <si>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</si>
  <si>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</si>
  <si>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</si>
  <si>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</si>
  <si>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</si>
  <si>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</si>
  <si>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</si>
  <si>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</si>
  <si>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</si>
  <si>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</si>
  <si>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</si>
  <si>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</si>
  <si>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</si>
  <si>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</si>
  <si>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</si>
  <si>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</si>
  <si>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</si>
  <si>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</si>
  <si>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</si>
  <si>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</si>
  <si>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</si>
  <si>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</si>
  <si>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</si>
  <si>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</si>
  <si>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</si>
  <si>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</si>
  <si>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</si>
  <si>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</si>
  <si>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</si>
  <si>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</si>
  <si>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</si>
  <si>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</si>
  <si>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</si>
  <si>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</si>
  <si>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</si>
  <si>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</si>
  <si>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</si>
  <si>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</si>
  <si>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</si>
  <si>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</si>
  <si>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</si>
  <si>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</si>
  <si>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</si>
  <si>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</si>
  <si>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</si>
  <si>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</si>
  <si>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</si>
  <si>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</si>
  <si>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</si>
  <si>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</si>
  <si>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</si>
  <si>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</si>
  <si>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</si>
  <si>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</si>
  <si>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</si>
  <si>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</si>
  <si>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</si>
  <si>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</si>
  <si>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</si>
  <si>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</si>
  <si>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</si>
  <si>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</si>
  <si>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</si>
  <si>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</si>
  <si>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</si>
  <si>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</si>
  <si>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</si>
  <si>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</si>
  <si>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</si>
  <si>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</si>
  <si>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</si>
  <si>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</si>
  <si>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</si>
  <si>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</si>
  <si>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</si>
  <si>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</si>
  <si>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</si>
  <si>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</si>
  <si>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</si>
  <si>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</si>
  <si>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</si>
  <si>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</si>
  <si>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</si>
  <si>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</si>
  <si>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</si>
  <si>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</si>
  <si>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</si>
  <si>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</si>
  <si>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</si>
  <si>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</si>
  <si>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</si>
  <si>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</si>
  <si>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</si>
  <si>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</si>
  <si>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</si>
  <si>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</si>
  <si>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</si>
  <si>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</si>
  <si>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</si>
  <si>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</si>
  <si>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</si>
  <si>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</si>
  <si>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</si>
  <si>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</si>
  <si>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</si>
  <si>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</si>
  <si>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</si>
  <si>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</si>
  <si>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</si>
  <si>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</si>
  <si>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</si>
  <si>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</si>
  <si>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</si>
  <si>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</si>
  <si>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</si>
  <si>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</si>
  <si>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</si>
  <si>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</si>
  <si>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</si>
  <si>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</si>
  <si>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</si>
  <si>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</si>
  <si>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</si>
  <si>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</si>
  <si>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</si>
  <si>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</si>
  <si>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</si>
  <si>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</si>
  <si>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</si>
  <si>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</si>
  <si>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</si>
  <si>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</si>
  <si>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</si>
  <si>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</si>
  <si>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</si>
  <si>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</si>
  <si>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</si>
  <si>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</si>
  <si>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</si>
  <si>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</si>
  <si>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</si>
  <si>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</si>
  <si>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</si>
  <si>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</si>
  <si>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</si>
  <si>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</si>
  <si>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</si>
  <si>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</si>
  <si>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</si>
  <si>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</si>
  <si>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</si>
  <si>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</si>
  <si>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</si>
  <si>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</si>
  <si>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</si>
  <si>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</si>
  <si>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</si>
  <si>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</si>
  <si>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</si>
  <si>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</si>
  <si>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</si>
  <si>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</si>
  <si>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</si>
  <si>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</si>
  <si>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</si>
  <si>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</si>
  <si>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</si>
  <si>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</si>
  <si>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</si>
  <si>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</si>
  <si>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</si>
  <si>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</si>
  <si>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</si>
  <si>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</si>
  <si>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</si>
  <si>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</si>
  <si>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</si>
  <si>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</si>
  <si>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</si>
  <si>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</si>
  <si>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</si>
  <si>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</si>
  <si>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</si>
  <si>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</si>
  <si>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</si>
  <si>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</si>
  <si>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</si>
  <si>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</si>
  <si>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</si>
  <si>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</si>
  <si>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</si>
  <si>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</si>
  <si>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</si>
  <si>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</si>
  <si>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</si>
  <si>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</si>
  <si>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</si>
  <si>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</si>
  <si>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</si>
  <si>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</si>
  <si>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</si>
  <si>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</si>
  <si>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</si>
  <si>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</si>
  <si>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</si>
  <si>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</si>
  <si>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</si>
  <si>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</si>
  <si>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</si>
  <si>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</si>
  <si>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</si>
  <si>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</si>
  <si>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</si>
  <si>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</si>
  <si>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</si>
  <si>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</si>
  <si>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</si>
  <si>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</si>
  <si>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</si>
  <si>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</si>
  <si>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</si>
  <si>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</si>
  <si>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</si>
  <si>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</si>
  <si>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</si>
  <si>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</si>
  <si>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</si>
  <si>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</si>
  <si>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</si>
  <si>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</si>
  <si>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</si>
  <si>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</si>
  <si>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</si>
  <si>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</si>
  <si>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</si>
  <si>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</si>
  <si>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</si>
  <si>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</si>
  <si>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</si>
  <si>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</si>
  <si>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</si>
  <si>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</si>
  <si>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</si>
  <si>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</si>
  <si>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</si>
  <si>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</si>
  <si>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</si>
  <si>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</si>
  <si>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</si>
  <si>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</si>
  <si>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</si>
  <si>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</si>
  <si>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</si>
  <si>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</si>
  <si>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</si>
  <si>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</si>
  <si>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</si>
  <si>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</si>
  <si>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</si>
  <si>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</si>
  <si>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</si>
  <si>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</si>
  <si>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</si>
  <si>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</si>
  <si>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</si>
  <si>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</si>
  <si>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</si>
  <si>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</si>
  <si>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</si>
  <si>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</si>
  <si>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</si>
  <si>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</si>
  <si>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</si>
  <si>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</si>
  <si>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</si>
  <si>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</si>
  <si>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</si>
  <si>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</si>
  <si>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</si>
  <si>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</si>
  <si>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</si>
  <si>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</si>
  <si>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</si>
  <si>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</si>
  <si>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</si>
  <si>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</si>
  <si>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</si>
  <si>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</si>
  <si>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</si>
  <si>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</si>
  <si>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</si>
  <si>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</si>
  <si>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</si>
  <si>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</si>
  <si>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</si>
  <si>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</si>
  <si>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</si>
  <si>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</si>
  <si>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</si>
  <si>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</si>
  <si>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</si>
  <si>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</si>
  <si>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</si>
  <si>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</si>
  <si>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</si>
  <si>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</si>
  <si>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</si>
  <si>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</si>
  <si>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</si>
  <si>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</si>
  <si>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</si>
  <si>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</si>
  <si>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</si>
  <si>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</si>
  <si>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</si>
  <si>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</si>
  <si>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</si>
  <si>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</si>
  <si>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</si>
  <si>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</si>
  <si>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</si>
  <si>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</si>
  <si>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</si>
  <si>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</si>
  <si>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</si>
  <si>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</si>
  <si>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</si>
  <si>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</si>
  <si>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</si>
  <si>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</si>
  <si>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</si>
  <si>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</si>
  <si>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</si>
  <si>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</si>
  <si>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</si>
  <si>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</si>
  <si>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</si>
  <si>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</si>
  <si>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</si>
  <si>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</si>
  <si>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</si>
  <si>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</si>
  <si>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</si>
  <si>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</si>
  <si>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</si>
  <si>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</si>
  <si>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</si>
  <si>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</si>
  <si>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</si>
  <si>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</si>
  <si>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</si>
  <si>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</si>
  <si>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</si>
  <si>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</si>
  <si>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</si>
  <si>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</si>
  <si>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</si>
  <si>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</si>
  <si>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</si>
  <si>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</si>
  <si>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</si>
  <si>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</si>
  <si>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</si>
  <si>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</si>
  <si>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</si>
  <si>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</si>
  <si>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</si>
  <si>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</si>
  <si>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</si>
  <si>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</si>
  <si>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</si>
  <si>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</si>
  <si>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</si>
  <si>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</si>
  <si>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</si>
  <si>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</si>
  <si>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</si>
  <si>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</si>
  <si>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</si>
  <si>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</si>
  <si>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</si>
  <si>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</si>
  <si>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</si>
  <si>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</si>
  <si>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</si>
  <si>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</si>
  <si>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</si>
  <si>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</si>
  <si>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</si>
  <si>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</si>
  <si>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</si>
  <si>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</si>
  <si>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</si>
  <si>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</si>
  <si>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</si>
  <si>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</si>
  <si>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</si>
  <si>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</si>
  <si>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</si>
  <si>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</si>
  <si>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</si>
  <si>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</si>
  <si>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</si>
  <si>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</si>
  <si>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</si>
  <si>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</si>
  <si>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</si>
  <si>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</si>
  <si>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</si>
  <si>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</si>
  <si>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</si>
  <si>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</si>
  <si>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</si>
  <si>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</si>
  <si>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</si>
  <si>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</si>
  <si>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</si>
  <si>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</si>
  <si>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</si>
  <si>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</si>
  <si>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</si>
  <si>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</si>
  <si>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</si>
  <si>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</si>
  <si>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</si>
  <si>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</si>
  <si>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</si>
  <si>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</si>
  <si>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</si>
  <si>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</si>
  <si>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</si>
  <si>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</si>
  <si>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</si>
  <si>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</si>
  <si>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</si>
  <si>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</si>
  <si>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</si>
  <si>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</si>
  <si>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</si>
  <si>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</si>
  <si>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</si>
  <si>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</si>
  <si>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</si>
  <si>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</si>
  <si>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</si>
  <si>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</si>
  <si>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</si>
  <si>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</si>
  <si>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</si>
  <si>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</si>
  <si>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</si>
  <si>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</si>
  <si>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</si>
  <si>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</si>
  <si>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</si>
  <si>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</si>
  <si>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</si>
  <si>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</si>
  <si>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</si>
  <si>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</si>
  <si>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</si>
  <si>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</si>
  <si>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</si>
  <si>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</si>
  <si>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</si>
  <si>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</si>
  <si>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</si>
  <si>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</si>
  <si>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</si>
  <si>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</si>
  <si>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</si>
  <si>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</si>
  <si>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</si>
  <si>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</si>
  <si>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</si>
  <si>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</si>
  <si>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</si>
  <si>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</si>
  <si>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</si>
  <si>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</si>
  <si>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</si>
  <si>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</si>
  <si>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</si>
  <si>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</si>
  <si>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</si>
  <si>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</si>
  <si>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</si>
  <si>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</si>
  <si>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</si>
  <si>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</si>
  <si>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</si>
  <si>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</si>
  <si>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</si>
  <si>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</si>
  <si>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</si>
  <si>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</si>
  <si>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</si>
  <si>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</si>
  <si>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</si>
  <si>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</si>
  <si>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</si>
  <si>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</si>
  <si>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</si>
  <si>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</si>
  <si>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</si>
  <si>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</si>
  <si>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</si>
  <si>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</si>
  <si>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</si>
  <si>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</si>
  <si>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</si>
  <si>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</si>
  <si>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</si>
  <si>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</si>
  <si>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</si>
  <si>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</si>
  <si>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</si>
  <si>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</si>
  <si>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</si>
  <si>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</si>
  <si>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</si>
  <si>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</si>
  <si>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</si>
  <si>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</si>
  <si>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</si>
  <si>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</si>
  <si>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</si>
  <si>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</si>
  <si>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</si>
  <si>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</si>
  <si>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</si>
  <si>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</si>
  <si>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</si>
  <si>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</si>
  <si>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</si>
  <si>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</si>
  <si>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</si>
  <si>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</si>
  <si>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</si>
  <si>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</si>
  <si>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</si>
  <si>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</si>
  <si>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</si>
  <si>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</si>
  <si>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</si>
  <si>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</si>
  <si>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</si>
  <si>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</si>
  <si>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</si>
  <si>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</si>
  <si>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</si>
  <si>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</si>
  <si>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</si>
  <si>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</si>
  <si>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</si>
  <si>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</si>
  <si>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</si>
  <si>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</si>
  <si>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</si>
  <si>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</si>
  <si>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</si>
  <si>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</si>
  <si>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</si>
  <si>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</si>
  <si>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</si>
  <si>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</si>
  <si>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</si>
  <si>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</si>
  <si>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</si>
  <si>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</si>
  <si>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</si>
  <si>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</si>
  <si>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</si>
  <si>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</si>
  <si>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</si>
  <si>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</si>
  <si>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</si>
  <si>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</si>
  <si>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</si>
  <si>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</si>
  <si>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</si>
  <si>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</si>
  <si>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</si>
  <si>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</si>
  <si>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</si>
  <si>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</si>
  <si>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</si>
  <si>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</si>
  <si>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</si>
  <si>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</si>
  <si>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</si>
  <si>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</si>
  <si>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</si>
  <si>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</si>
  <si>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</si>
  <si>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</si>
  <si>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</si>
  <si>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</si>
  <si>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</si>
  <si>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</si>
  <si>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</si>
  <si>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</si>
  <si>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</si>
  <si>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</si>
  <si>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</si>
  <si>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</si>
  <si>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</si>
  <si>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</si>
  <si>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</si>
  <si>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</si>
  <si>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</si>
  <si>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</si>
  <si>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</si>
  <si>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</si>
  <si>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</si>
  <si>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</si>
  <si>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</si>
  <si>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</si>
  <si>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</si>
  <si>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</si>
  <si>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</si>
  <si>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</si>
  <si>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</si>
  <si>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</si>
  <si>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</si>
  <si>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</si>
  <si>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</si>
  <si>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</si>
  <si>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</si>
  <si>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</si>
  <si>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</si>
  <si>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</si>
  <si>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</si>
  <si>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</si>
  <si>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</si>
  <si>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</si>
  <si>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</si>
  <si>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</si>
  <si>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</si>
  <si>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</si>
  <si>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</si>
  <si>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</si>
  <si>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</si>
  <si>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</si>
  <si>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</si>
  <si>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</si>
  <si>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</si>
  <si>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</si>
  <si>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</si>
  <si>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</si>
  <si>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</si>
  <si>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</si>
  <si>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</si>
  <si>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</si>
  <si>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</si>
  <si>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</si>
  <si>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</si>
  <si>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</si>
  <si>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</si>
  <si>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</si>
  <si>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</si>
  <si>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</si>
  <si>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</si>
  <si>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</si>
  <si>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</si>
  <si>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</si>
  <si>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</si>
  <si>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</si>
  <si>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</si>
  <si>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</si>
  <si>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</si>
  <si>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</si>
  <si>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</si>
  <si>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</si>
  <si>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</si>
  <si>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</si>
  <si>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</si>
  <si>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</si>
  <si>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</si>
  <si>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</si>
  <si>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</si>
  <si>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</si>
  <si>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</si>
  <si>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</si>
  <si>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</si>
  <si>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</si>
  <si>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</si>
  <si>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</si>
  <si>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</si>
  <si>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</si>
  <si>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</si>
  <si>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</si>
  <si>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</si>
  <si>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</si>
  <si>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</si>
  <si>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</si>
  <si>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</si>
  <si>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</si>
  <si>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</si>
  <si>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</si>
  <si>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</si>
  <si>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</si>
  <si>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</si>
  <si>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</si>
  <si>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</si>
  <si>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</si>
  <si>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</si>
  <si>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</si>
  <si>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</si>
  <si>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</si>
  <si>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</si>
  <si>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</si>
  <si>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</si>
  <si>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</si>
  <si>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</si>
  <si>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</si>
  <si>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</si>
  <si>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</si>
  <si>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</si>
  <si>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</si>
  <si>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</si>
  <si>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</si>
  <si>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</si>
  <si>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</si>
  <si>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</si>
  <si>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</si>
  <si>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</si>
  <si>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</si>
  <si>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</si>
  <si>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</si>
  <si>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</si>
  <si>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</si>
  <si>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</si>
  <si>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</si>
  <si>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</si>
  <si>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</si>
  <si>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</si>
  <si>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</si>
  <si>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</si>
  <si>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</si>
  <si>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</si>
  <si>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</si>
  <si>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</si>
  <si>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</si>
  <si>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</si>
  <si>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</si>
  <si>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</si>
  <si>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</si>
  <si>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</si>
  <si>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</si>
  <si>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</si>
  <si>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</si>
  <si>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</si>
  <si>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</si>
  <si>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</si>
  <si>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</si>
  <si>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</si>
  <si>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</si>
  <si>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</si>
  <si>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</si>
  <si>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</si>
  <si>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</si>
  <si>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</si>
  <si>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</si>
  <si>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</si>
  <si>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</si>
  <si>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</si>
  <si>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</si>
  <si>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</si>
  <si>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</si>
  <si>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</si>
  <si>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</si>
  <si>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</si>
  <si>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</si>
  <si>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</si>
  <si>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</si>
  <si>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</si>
  <si>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</si>
  <si>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</si>
  <si>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</si>
  <si>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</si>
  <si>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</si>
  <si>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</si>
  <si>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</si>
  <si>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</si>
  <si>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</si>
  <si>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</si>
  <si>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</si>
  <si>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</si>
  <si>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</si>
  <si>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</si>
  <si>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</si>
  <si>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</si>
  <si>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</si>
  <si>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</si>
  <si>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</si>
  <si>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</si>
  <si>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</si>
  <si>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</si>
  <si>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</si>
  <si>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</si>
  <si>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</si>
  <si>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</si>
  <si>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</si>
  <si>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</si>
  <si>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</si>
  <si>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</si>
  <si>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</si>
  <si>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</si>
  <si>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</si>
  <si>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</si>
  <si>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</si>
  <si>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</si>
  <si>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</si>
  <si>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</si>
  <si>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</si>
  <si>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</si>
  <si>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</si>
  <si>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</si>
  <si>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</si>
  <si>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</si>
  <si>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</si>
  <si>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</si>
  <si>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</si>
  <si>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</si>
  <si>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</si>
  <si>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</si>
  <si>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</si>
  <si>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</si>
  <si>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</si>
  <si>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</si>
  <si>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</si>
  <si>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</si>
  <si>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</si>
  <si>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</si>
  <si>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</si>
  <si>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</si>
  <si>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</si>
  <si>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</si>
  <si>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</si>
  <si>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</si>
  <si>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</si>
  <si>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</si>
  <si>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</si>
  <si>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</si>
  <si>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</si>
  <si>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</si>
  <si>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</si>
  <si>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</si>
  <si>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</si>
  <si>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</si>
  <si>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</si>
  <si>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</si>
  <si>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</si>
  <si>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</si>
  <si>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</si>
  <si>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</si>
  <si>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</si>
  <si>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</si>
  <si>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</si>
  <si>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</si>
  <si>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</si>
  <si>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</si>
  <si>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</si>
  <si>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</si>
  <si>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</si>
  <si>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</si>
  <si>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</si>
  <si>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</si>
  <si>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</si>
  <si>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</si>
  <si>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</si>
  <si>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</si>
  <si>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</si>
  <si>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</si>
  <si>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</si>
  <si>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</si>
  <si>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</si>
  <si>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</si>
  <si>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</si>
  <si>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</si>
  <si>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</si>
  <si>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</si>
  <si>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</si>
  <si>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</si>
  <si>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</si>
  <si>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</si>
  <si>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</si>
  <si>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</si>
  <si>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</si>
  <si>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</si>
  <si>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</si>
  <si>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</si>
  <si>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</si>
  <si>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</si>
  <si>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</si>
  <si>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</si>
  <si>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</si>
  <si>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</si>
  <si>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</si>
  <si>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</si>
  <si>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</si>
  <si>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</si>
  <si>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</si>
  <si>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</si>
  <si>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</si>
  <si>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</si>
  <si>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</si>
  <si>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</si>
  <si>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</si>
  <si>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</si>
  <si>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</si>
  <si>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</si>
  <si>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</si>
  <si>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</si>
  <si>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</si>
  <si>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</si>
  <si>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</si>
  <si>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</si>
  <si>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</si>
  <si>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</si>
  <si>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</si>
  <si>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</si>
  <si>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</si>
  <si>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</si>
  <si>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</si>
  <si>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</si>
  <si>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</si>
  <si>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</si>
  <si>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</si>
  <si>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</si>
  <si>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</si>
  <si>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</si>
  <si>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</si>
  <si>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</si>
  <si>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</si>
  <si>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</si>
  <si>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</si>
  <si>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</si>
  <si>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</si>
  <si>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</si>
  <si>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</si>
  <si>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</si>
  <si>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</si>
  <si>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</si>
  <si>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</si>
  <si>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</si>
  <si>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</si>
  <si>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</si>
  <si>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</si>
  <si>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</si>
  <si>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</si>
  <si>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</si>
  <si>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</si>
  <si>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</si>
  <si>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</si>
  <si>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</si>
  <si>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</si>
  <si>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</si>
  <si>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</si>
  <si>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</si>
  <si>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</si>
  <si>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</si>
  <si>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</si>
  <si>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</si>
  <si>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</si>
  <si>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</si>
  <si>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</si>
  <si>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</si>
  <si>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</si>
  <si>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</si>
  <si>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</si>
  <si>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</si>
  <si>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</si>
  <si>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</si>
  <si>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</si>
  <si>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</si>
  <si>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</si>
  <si>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</si>
  <si>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</si>
  <si>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</si>
  <si>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</si>
  <si>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</si>
  <si>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</si>
  <si>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</si>
  <si>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</si>
  <si>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</si>
  <si>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</si>
  <si>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</si>
  <si>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</si>
  <si>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</si>
  <si>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</si>
  <si>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</si>
  <si>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</si>
  <si>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</si>
  <si>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</si>
  <si>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</si>
  <si>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</si>
  <si>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</si>
  <si>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</si>
  <si>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</si>
  <si>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</si>
  <si>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</si>
  <si>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</si>
  <si>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</si>
  <si>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</si>
  <si>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</si>
  <si>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</si>
  <si>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</si>
  <si>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</si>
  <si>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</si>
  <si>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</si>
  <si>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</si>
  <si>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</si>
  <si>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</si>
  <si>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</si>
  <si>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</si>
  <si>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</si>
  <si>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</si>
  <si>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</si>
  <si>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</si>
  <si>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</si>
  <si>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</si>
  <si>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</si>
  <si>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</si>
  <si>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</si>
  <si>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</si>
  <si>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</si>
  <si>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</si>
  <si>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</si>
  <si>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</si>
  <si>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</si>
  <si>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</si>
  <si>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</si>
  <si>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</si>
  <si>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</si>
  <si>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</si>
  <si>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</si>
  <si>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</si>
  <si>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</si>
  <si>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</si>
  <si>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</si>
  <si>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</si>
  <si>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</si>
  <si>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</si>
  <si>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</si>
  <si>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</si>
  <si>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</si>
  <si>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</si>
  <si>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</si>
  <si>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</si>
  <si>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</si>
  <si>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</si>
  <si>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</si>
  <si>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</si>
  <si>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</si>
  <si>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</si>
  <si>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</si>
  <si>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</si>
  <si>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</si>
  <si>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</si>
  <si>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</si>
  <si>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</si>
  <si>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</si>
  <si>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</si>
  <si>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</si>
  <si>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</si>
  <si>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</si>
  <si>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</si>
  <si>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</si>
  <si>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</si>
  <si>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</si>
  <si>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</si>
  <si>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</si>
  <si>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</si>
  <si>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</si>
  <si>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</si>
  <si>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</si>
  <si>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</si>
  <si>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</si>
  <si>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</si>
  <si>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</si>
  <si>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</si>
  <si>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</si>
  <si>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</si>
  <si>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</si>
  <si>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</si>
  <si>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</si>
  <si>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</si>
  <si>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</si>
  <si>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</si>
  <si>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</si>
  <si>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</si>
  <si>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</si>
  <si>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</si>
  <si>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</si>
  <si>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</si>
  <si>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</si>
  <si>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</si>
  <si>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</si>
  <si>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</si>
  <si>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</si>
  <si>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</si>
  <si>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</si>
  <si>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</si>
  <si>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</si>
  <si>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</si>
  <si>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</si>
  <si>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</si>
  <si>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</si>
  <si>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</si>
  <si>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</si>
  <si>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</si>
  <si>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</si>
  <si>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</si>
  <si>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</si>
  <si>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</si>
  <si>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</si>
  <si>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</si>
  <si>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</si>
  <si>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</si>
  <si>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</si>
  <si>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</si>
  <si>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</si>
  <si>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</si>
  <si>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</si>
  <si>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</si>
  <si>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</si>
  <si>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</si>
  <si>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</si>
  <si>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</si>
  <si>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</si>
  <si>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</si>
  <si>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</si>
  <si>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</si>
  <si>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</si>
  <si>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</si>
  <si>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</si>
  <si>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</si>
  <si>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</si>
  <si>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</si>
  <si>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</si>
  <si>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</si>
  <si>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</si>
  <si>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</si>
  <si>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</si>
  <si>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</si>
  <si>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</si>
  <si>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</si>
  <si>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</si>
  <si>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</si>
  <si>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</si>
  <si>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</si>
  <si>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</si>
  <si>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</si>
  <si>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</si>
  <si>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</si>
  <si>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</si>
  <si>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</si>
  <si>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</si>
  <si>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</si>
  <si>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</si>
  <si>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</si>
  <si>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</si>
  <si>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</si>
  <si>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</si>
  <si>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</si>
  <si>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</si>
  <si>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</si>
  <si>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</si>
  <si>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</si>
  <si>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</si>
  <si>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</si>
  <si>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</si>
  <si>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</si>
  <si>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</si>
  <si>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</si>
  <si>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</si>
  <si>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</si>
  <si>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</si>
  <si>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</si>
  <si>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</si>
  <si>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</si>
  <si>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</si>
  <si>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</si>
  <si>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</si>
  <si>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</si>
  <si>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</si>
  <si>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</si>
  <si>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</si>
  <si>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</si>
  <si>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</si>
  <si>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</si>
  <si>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</si>
  <si>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</si>
  <si>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</si>
  <si>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</si>
  <si>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</si>
  <si>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</si>
  <si>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</si>
  <si>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</si>
  <si>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</si>
  <si>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</si>
  <si>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</si>
  <si>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</si>
  <si>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</si>
  <si>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</si>
  <si>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</si>
  <si>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</si>
  <si>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</si>
  <si>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</si>
  <si>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</si>
  <si>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</si>
  <si>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</si>
  <si>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</si>
  <si>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</si>
  <si>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</si>
  <si>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</si>
  <si>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</si>
  <si>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</si>
  <si>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</si>
  <si>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</si>
  <si>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</si>
  <si>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</si>
  <si>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</si>
  <si>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</si>
  <si>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</si>
  <si>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</si>
  <si>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</si>
  <si>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</si>
  <si>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</si>
  <si>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</si>
  <si>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</si>
  <si>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</si>
  <si>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</si>
  <si>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</si>
  <si>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</si>
  <si>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</si>
  <si>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</si>
  <si>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</si>
  <si>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</si>
  <si>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</si>
  <si>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</si>
  <si>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</si>
  <si>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</si>
  <si>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</si>
  <si>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</si>
  <si>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</si>
  <si>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</si>
  <si>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</si>
  <si>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</si>
  <si>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</si>
  <si>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</si>
  <si>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</si>
  <si>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</si>
  <si>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</si>
  <si>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</si>
  <si>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</si>
  <si>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</si>
  <si>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</si>
  <si>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</si>
  <si>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</si>
  <si>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</si>
  <si>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</si>
  <si>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</si>
  <si>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</si>
  <si>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</si>
  <si>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</si>
  <si>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</si>
  <si>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</si>
  <si>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</si>
  <si>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</si>
  <si>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</si>
  <si>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</si>
  <si>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</si>
  <si>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</si>
  <si>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</si>
  <si>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</si>
  <si>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</si>
  <si>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</si>
  <si>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</si>
  <si>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</si>
  <si>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</si>
  <si>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</si>
  <si>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</si>
  <si>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</si>
  <si>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</si>
  <si>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</si>
  <si>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</si>
  <si>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</si>
  <si>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</si>
  <si>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</si>
  <si>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</si>
  <si>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</si>
  <si>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</si>
  <si>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</si>
  <si>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</si>
  <si>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</si>
  <si>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</si>
  <si>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</si>
  <si>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</si>
  <si>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</si>
  <si>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</si>
  <si>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</si>
  <si>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</si>
  <si>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</si>
  <si>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</si>
  <si>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</si>
  <si>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</si>
  <si>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</si>
  <si>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</si>
  <si>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</si>
  <si>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</si>
  <si>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</si>
  <si>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</si>
  <si>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</si>
  <si>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</si>
  <si>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</si>
  <si>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</si>
  <si>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</si>
  <si>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</si>
  <si>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</si>
  <si>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</si>
  <si>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</si>
  <si>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</si>
  <si>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</si>
  <si>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</si>
  <si>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</si>
  <si>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</si>
  <si>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</si>
  <si>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</si>
  <si>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</si>
  <si>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</si>
  <si>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</si>
  <si>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</si>
  <si>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</si>
  <si>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</si>
  <si>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</si>
  <si>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</si>
  <si>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</si>
  <si>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</si>
  <si>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</si>
  <si>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</si>
  <si>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</si>
  <si>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</si>
  <si>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</si>
  <si>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</si>
  <si>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</si>
  <si>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</si>
  <si>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</si>
  <si>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</si>
  <si>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</si>
  <si>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</si>
  <si>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</si>
  <si>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</si>
  <si>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</si>
  <si>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</si>
  <si>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</si>
  <si>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</si>
  <si>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</si>
  <si>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</si>
  <si>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</si>
  <si>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</si>
  <si>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</si>
  <si>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</si>
  <si>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</si>
  <si>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</si>
  <si>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</si>
  <si>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</si>
  <si>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</si>
  <si>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</si>
  <si>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</si>
  <si>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</si>
  <si>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</si>
  <si>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</si>
  <si>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</si>
  <si>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</si>
  <si>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</si>
  <si>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</si>
  <si>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</si>
  <si>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</si>
  <si>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</si>
  <si>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</si>
  <si>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</si>
  <si>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</si>
  <si>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</si>
  <si>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</si>
  <si>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</si>
  <si>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</si>
  <si>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</si>
  <si>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</si>
  <si>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</si>
  <si>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</si>
  <si>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</si>
  <si>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</si>
  <si>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</si>
  <si>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</si>
  <si>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</si>
  <si>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</si>
  <si>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</si>
  <si>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</si>
  <si>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</si>
  <si>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</si>
  <si>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</si>
  <si>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</si>
  <si>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</si>
  <si>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</si>
  <si>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</si>
  <si>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</si>
  <si>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</si>
  <si>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</si>
  <si>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</si>
  <si>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</si>
  <si>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</si>
  <si>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</si>
  <si>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</si>
  <si>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</si>
  <si>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</si>
  <si>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</si>
  <si>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</si>
  <si>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</si>
  <si>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</si>
  <si>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</si>
  <si>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</si>
  <si>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</si>
  <si>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</si>
  <si>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</si>
  <si>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</si>
  <si>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</si>
  <si>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</si>
  <si>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</si>
  <si>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</si>
  <si>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</si>
  <si>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</si>
  <si>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</si>
  <si>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</si>
  <si>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</si>
  <si>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</si>
  <si>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</si>
  <si>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</si>
  <si>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</si>
  <si>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</si>
  <si>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</si>
  <si>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</si>
  <si>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</si>
  <si>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</si>
  <si>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</si>
  <si>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</si>
  <si>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</si>
  <si>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</si>
  <si>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</si>
  <si>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</si>
  <si>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</si>
  <si>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</si>
  <si>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</si>
  <si>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</si>
  <si>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</si>
  <si>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</si>
  <si>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</si>
  <si>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</si>
  <si>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</si>
  <si>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</si>
  <si>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</si>
  <si>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</si>
  <si>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</si>
  <si>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</si>
  <si>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</si>
  <si>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</si>
  <si>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</si>
  <si>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</si>
  <si>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</si>
  <si>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</si>
  <si>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</si>
  <si>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</si>
  <si>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</si>
  <si>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</si>
  <si>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</si>
  <si>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</si>
  <si>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</si>
  <si>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</si>
  <si>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</si>
  <si>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</si>
  <si>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</si>
  <si>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</si>
  <si>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</si>
  <si>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</si>
  <si>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</si>
  <si>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</si>
  <si>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</si>
  <si>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</si>
  <si>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</si>
  <si>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</si>
  <si>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</si>
  <si>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</si>
  <si>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</si>
  <si>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</si>
  <si>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</si>
  <si>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</si>
  <si>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</si>
  <si>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</si>
  <si>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</si>
  <si>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</si>
  <si>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</si>
  <si>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</si>
  <si>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</si>
  <si>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</si>
  <si>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</si>
  <si>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</si>
  <si>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</si>
  <si>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</si>
  <si>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</si>
  <si>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</si>
  <si>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</si>
  <si>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</si>
  <si>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</si>
  <si>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</si>
  <si>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</si>
  <si>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</si>
  <si>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</si>
  <si>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</si>
  <si>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</si>
  <si>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</si>
  <si>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</si>
  <si>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</si>
  <si>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</si>
  <si>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</si>
  <si>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</si>
  <si>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</si>
  <si>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</si>
  <si>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</si>
  <si>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</si>
  <si>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</si>
  <si>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</si>
  <si>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</si>
  <si>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</si>
  <si>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</si>
  <si>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</si>
  <si>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</si>
  <si>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</si>
  <si>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</si>
  <si>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</si>
  <si>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</si>
  <si>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</si>
  <si>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</si>
  <si>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</si>
  <si>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</si>
  <si>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</si>
  <si>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</si>
  <si>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</si>
  <si>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</si>
  <si>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</si>
  <si>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</si>
  <si>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</si>
  <si>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</si>
  <si>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</si>
  <si>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</si>
  <si>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</si>
  <si>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</si>
  <si>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</si>
  <si>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</si>
  <si>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</si>
  <si>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</si>
  <si>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</si>
  <si>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</si>
  <si>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</si>
  <si>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</si>
  <si>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</si>
  <si>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</si>
  <si>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</si>
  <si>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</si>
  <si>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</si>
  <si>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</si>
  <si>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</si>
  <si>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</si>
  <si>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</si>
  <si>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</si>
  <si>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</si>
  <si>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</si>
  <si>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</si>
  <si>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</si>
  <si>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</si>
  <si>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</si>
  <si>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</si>
  <si>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</si>
  <si>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</si>
  <si>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</si>
  <si>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</si>
  <si>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</si>
  <si>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</si>
  <si>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</si>
  <si>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</si>
  <si>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</si>
  <si>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</si>
  <si>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</si>
  <si>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</si>
  <si>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</si>
  <si>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</si>
  <si>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</si>
  <si>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</si>
  <si>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</si>
  <si>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</si>
  <si>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</si>
  <si>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</si>
  <si>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</si>
  <si>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</si>
  <si>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</si>
  <si>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</si>
  <si>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</si>
  <si>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</si>
  <si>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</si>
  <si>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</si>
  <si>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</si>
  <si>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</si>
  <si>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</si>
  <si>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</si>
  <si>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</si>
  <si>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</si>
  <si>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</si>
  <si>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</si>
  <si>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</si>
  <si>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</si>
  <si>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</si>
  <si>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</si>
  <si>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</si>
  <si>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</si>
  <si>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</si>
  <si>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</si>
  <si>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</si>
  <si>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</si>
  <si>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</si>
  <si>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</si>
  <si>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</si>
  <si>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</si>
  <si>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</si>
  <si>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</si>
  <si>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</si>
  <si>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</si>
  <si>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</si>
  <si>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</si>
  <si>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</si>
  <si>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</si>
  <si>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</si>
  <si>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</si>
  <si>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</si>
  <si>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</si>
  <si>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</si>
  <si>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</si>
  <si>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</si>
  <si>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</si>
  <si>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</si>
  <si>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</si>
  <si>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</si>
  <si>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</si>
  <si>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</si>
  <si>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</si>
  <si>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</si>
  <si>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</si>
  <si>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</si>
  <si>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</si>
  <si>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</si>
  <si>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</si>
  <si>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</si>
  <si>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</si>
  <si>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</si>
  <si>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</si>
  <si>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</si>
  <si>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</si>
  <si>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</si>
  <si>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</si>
  <si>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</si>
  <si>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</si>
  <si>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</si>
  <si>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</si>
  <si>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</si>
  <si>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</si>
  <si>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</si>
  <si>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</si>
  <si>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</si>
  <si>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</si>
  <si>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</si>
  <si>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</si>
  <si>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</si>
  <si>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</si>
  <si>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</si>
  <si>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</si>
  <si>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</si>
  <si>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</si>
  <si>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</si>
  <si>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</si>
  <si>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</si>
  <si>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</si>
  <si>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</si>
  <si>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</si>
  <si>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</si>
  <si>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</si>
  <si>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</si>
  <si>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</si>
  <si>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</si>
  <si>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</si>
  <si>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</si>
  <si>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</si>
  <si>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</si>
  <si>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</si>
  <si>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</si>
  <si>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</si>
  <si>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</si>
  <si>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</si>
  <si>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</si>
  <si>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</si>
  <si>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</si>
  <si>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</si>
  <si>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</si>
  <si>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</si>
  <si>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</si>
  <si>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</si>
  <si>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</si>
  <si>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</si>
  <si>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</si>
  <si>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</si>
  <si>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</si>
  <si>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</si>
  <si>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</si>
  <si>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</si>
  <si>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</si>
  <si>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</si>
  <si>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</si>
  <si>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</si>
  <si>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</si>
  <si>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</si>
  <si>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</si>
  <si>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</si>
  <si>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</si>
  <si>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</si>
  <si>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</si>
  <si>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</si>
  <si>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</si>
  <si>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</si>
  <si>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</si>
  <si>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</si>
  <si>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</si>
  <si>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</si>
  <si>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</si>
  <si>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</si>
  <si>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</si>
  <si>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</si>
  <si>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</si>
  <si>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</si>
  <si>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</si>
  <si>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</si>
  <si>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</si>
  <si>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</si>
  <si>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</si>
  <si>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</si>
  <si>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</si>
  <si>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</si>
  <si>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</si>
  <si>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</si>
  <si>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</si>
  <si>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</si>
  <si>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</si>
  <si>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</si>
  <si>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</si>
  <si>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</si>
  <si>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</si>
  <si>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</si>
  <si>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</si>
  <si>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</si>
  <si>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</si>
  <si>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</si>
  <si>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</si>
  <si>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</si>
  <si>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</si>
  <si>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</si>
  <si>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</si>
  <si>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</si>
  <si>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</si>
  <si>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</si>
  <si>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</si>
  <si>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</si>
  <si>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</si>
  <si>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</si>
  <si>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</si>
  <si>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</si>
  <si>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</si>
  <si>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</si>
  <si>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</si>
  <si>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</si>
  <si>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</si>
  <si>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</si>
  <si>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</si>
  <si>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</si>
  <si>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</si>
  <si>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</si>
  <si>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</si>
  <si>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</si>
  <si>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</si>
  <si>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</si>
  <si>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</si>
  <si>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</si>
  <si>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</si>
  <si>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</si>
  <si>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</si>
  <si>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</si>
  <si>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</si>
  <si>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</si>
  <si>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</si>
  <si>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</si>
  <si>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</si>
  <si>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</si>
  <si>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</si>
  <si>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</si>
  <si>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</si>
  <si>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</si>
  <si>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</si>
  <si>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</si>
  <si>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</si>
  <si>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</si>
  <si>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</si>
  <si>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</si>
  <si>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</si>
  <si>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</si>
  <si>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</si>
  <si>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</si>
  <si>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</si>
  <si>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</si>
  <si>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</si>
  <si>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</si>
  <si>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</si>
  <si>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</si>
  <si>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</si>
  <si>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</si>
  <si>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</si>
  <si>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</si>
  <si>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</si>
  <si>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</si>
  <si>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</si>
  <si>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</si>
  <si>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</si>
  <si>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</si>
  <si>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</si>
  <si>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</si>
  <si>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</si>
  <si>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</si>
  <si>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</si>
  <si>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</si>
  <si>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</si>
  <si>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</si>
  <si>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</si>
  <si>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</si>
  <si>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</si>
  <si>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</si>
  <si>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</si>
  <si>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</si>
  <si>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</si>
  <si>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</si>
  <si>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</si>
  <si>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</si>
  <si>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</si>
  <si>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</si>
  <si>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</si>
  <si>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</si>
  <si>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</si>
  <si>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</si>
  <si>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</si>
  <si>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</si>
  <si>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</si>
  <si>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</si>
  <si>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</si>
  <si>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</si>
  <si>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</si>
  <si>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</si>
  <si>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</si>
  <si>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</si>
  <si>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</si>
  <si>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</si>
  <si>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</si>
  <si>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</si>
  <si>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</si>
  <si>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</si>
  <si>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</si>
  <si>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</si>
  <si>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</si>
  <si>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</si>
  <si>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</si>
  <si>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</si>
  <si>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</si>
  <si>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</si>
  <si>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</si>
  <si>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</si>
  <si>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</si>
  <si>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</si>
  <si>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</si>
  <si>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</si>
  <si>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</si>
  <si>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</si>
  <si>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</si>
  <si>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</si>
  <si>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</si>
  <si>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</si>
  <si>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</si>
  <si>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</si>
  <si>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</si>
  <si>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</si>
  <si>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</si>
  <si>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</si>
  <si>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</si>
  <si>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</si>
  <si>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</si>
  <si>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</si>
  <si>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</si>
  <si>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</si>
  <si>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</si>
  <si>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</si>
  <si>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</si>
  <si>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</si>
  <si>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</si>
  <si>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</si>
  <si>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</si>
  <si>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</si>
  <si>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</si>
  <si>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</si>
  <si>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</si>
  <si>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</si>
  <si>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</si>
  <si>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</si>
  <si>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</si>
  <si>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</si>
  <si>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</si>
  <si>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</si>
  <si>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</si>
  <si>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</si>
  <si>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</si>
  <si>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</si>
  <si>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</si>
  <si>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</si>
  <si>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</si>
  <si>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</si>
  <si>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</si>
  <si>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</si>
  <si>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</si>
  <si>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</si>
  <si>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</si>
  <si>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</si>
  <si>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</si>
  <si>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</si>
  <si>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</si>
  <si>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</si>
  <si>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</si>
  <si>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</si>
  <si>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</si>
  <si>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</si>
  <si>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</si>
  <si>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</si>
  <si>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</si>
  <si>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</si>
  <si>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</si>
  <si>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</si>
  <si>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</si>
  <si>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</si>
  <si>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</si>
  <si>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</si>
  <si>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</si>
  <si>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</si>
  <si>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</si>
  <si>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</si>
  <si>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</si>
  <si>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</si>
  <si>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</si>
  <si>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</si>
  <si>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</si>
  <si>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</si>
  <si>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</si>
  <si>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</si>
  <si>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</si>
  <si>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</si>
  <si>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</si>
  <si>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</si>
  <si>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</si>
  <si>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</si>
  <si>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</si>
  <si>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</si>
  <si>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</si>
  <si>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</si>
  <si>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</si>
  <si>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</si>
  <si>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</si>
  <si>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</si>
  <si>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</si>
  <si>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</si>
  <si>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</si>
  <si>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</si>
  <si>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</si>
  <si>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</si>
  <si>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</si>
  <si>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</si>
  <si>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</si>
  <si>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</si>
  <si>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</si>
  <si>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</si>
  <si>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</si>
  <si>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</si>
  <si>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</si>
  <si>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</si>
  <si>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</si>
  <si>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</si>
  <si>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</si>
  <si>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</si>
  <si>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</si>
  <si>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</si>
  <si>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</si>
  <si>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</si>
  <si>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</si>
  <si>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</si>
  <si>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</si>
  <si>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</si>
  <si>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</si>
  <si>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</si>
  <si>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</si>
  <si>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</si>
  <si>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</si>
  <si>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</si>
  <si>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</si>
  <si>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</si>
  <si>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</si>
  <si>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</si>
  <si>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</si>
  <si>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</si>
  <si>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</si>
  <si>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</si>
  <si>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</si>
  <si>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</si>
  <si>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</si>
  <si>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</si>
  <si>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</si>
  <si>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</si>
  <si>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</si>
  <si>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</si>
  <si>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</si>
  <si>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</si>
  <si>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</si>
  <si>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</si>
  <si>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</si>
  <si>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</si>
  <si>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</si>
  <si>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</si>
  <si>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</si>
  <si>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</si>
  <si>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</si>
  <si>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</si>
  <si>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</si>
  <si>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</si>
  <si>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</si>
  <si>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</si>
  <si>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</si>
  <si>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</si>
  <si>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</si>
  <si>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</si>
  <si>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</si>
  <si>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</si>
  <si>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</si>
  <si>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</si>
  <si>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</si>
  <si>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</si>
  <si>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</si>
  <si>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</si>
  <si>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</si>
  <si>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</si>
  <si>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</si>
  <si>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</si>
  <si>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</si>
  <si>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</si>
  <si>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</si>
  <si>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</si>
  <si>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</si>
  <si>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</si>
  <si>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</si>
  <si>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</si>
  <si>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</si>
  <si>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</si>
  <si>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</si>
  <si>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</si>
  <si>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</si>
  <si>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</si>
  <si>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</si>
  <si>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</si>
  <si>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</si>
  <si>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</si>
  <si>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</si>
  <si>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</si>
  <si>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</si>
  <si>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</si>
  <si>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</si>
  <si>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</si>
  <si>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</si>
  <si>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</si>
  <si>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</si>
  <si>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</si>
  <si>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</si>
  <si>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</si>
  <si>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</si>
  <si>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</si>
  <si>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</si>
  <si>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</si>
  <si>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</si>
  <si>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</si>
  <si>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</si>
  <si>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</si>
  <si>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</si>
  <si>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</si>
  <si>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</si>
  <si>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</si>
  <si>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</si>
  <si>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</si>
  <si>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</si>
  <si>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</si>
  <si>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</si>
  <si>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</si>
  <si>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</si>
  <si>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</si>
  <si>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</si>
  <si>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</si>
  <si>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</si>
  <si>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</si>
  <si>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</si>
  <si>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</si>
  <si>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</si>
  <si>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</si>
  <si>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</si>
  <si>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</si>
  <si>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</si>
  <si>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</si>
  <si>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</si>
  <si>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</si>
  <si>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</si>
  <si>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</si>
  <si>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</si>
  <si>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</si>
  <si>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</si>
  <si>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</si>
  <si>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</si>
  <si>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</si>
  <si>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</si>
  <si>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</si>
  <si>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</si>
  <si>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</si>
  <si>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</si>
  <si>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</si>
  <si>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</si>
  <si>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</si>
  <si>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</si>
  <si>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</si>
  <si>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</si>
  <si>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</si>
  <si>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</si>
  <si>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</si>
  <si>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</si>
  <si>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</si>
  <si>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</si>
  <si>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</si>
  <si>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</si>
  <si>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</si>
  <si>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</si>
  <si>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</si>
  <si>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</si>
  <si>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</si>
  <si>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</si>
  <si>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</si>
  <si>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</si>
  <si>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</si>
  <si>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</si>
  <si>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</si>
  <si>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</si>
  <si>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</si>
  <si>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</si>
  <si>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</si>
  <si>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</si>
  <si>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</si>
  <si>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</si>
  <si>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</si>
  <si>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</si>
  <si>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</si>
  <si>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</si>
  <si>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</si>
  <si>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</si>
  <si>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</si>
  <si>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</si>
  <si>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</si>
  <si>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</si>
  <si>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</si>
  <si>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</si>
  <si>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</si>
  <si>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</si>
  <si>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</si>
  <si>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</si>
  <si>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</si>
  <si>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</si>
  <si>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</si>
  <si>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</si>
  <si>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</si>
  <si>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</si>
  <si>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</si>
  <si>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</si>
  <si>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</si>
  <si>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</si>
  <si>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</si>
  <si>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</si>
  <si>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</si>
  <si>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</si>
  <si>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</si>
  <si>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</si>
  <si>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</si>
  <si>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</si>
  <si>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</si>
  <si>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</si>
  <si>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</si>
  <si>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</si>
  <si>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</si>
  <si>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</si>
  <si>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</si>
  <si>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</si>
  <si>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</si>
  <si>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</si>
  <si>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</si>
  <si>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</si>
  <si>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</si>
  <si>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</si>
  <si>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</si>
  <si>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</si>
  <si>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</si>
  <si>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</si>
  <si>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</si>
  <si>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</si>
  <si>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</si>
  <si>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</si>
  <si>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</si>
  <si>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</si>
  <si>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</si>
  <si>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</si>
  <si>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</si>
  <si>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</si>
  <si>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</si>
  <si>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</si>
  <si>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</si>
  <si>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</si>
  <si>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</si>
  <si>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</si>
  <si>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</si>
  <si>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</si>
  <si>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</si>
  <si>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</si>
  <si>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</si>
  <si>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</si>
  <si>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</si>
  <si>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</si>
  <si>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</si>
  <si>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</si>
  <si>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</si>
  <si>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</si>
  <si>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</si>
  <si>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</si>
  <si>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</si>
  <si>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</si>
  <si>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</si>
  <si>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</si>
  <si>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</si>
  <si>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</si>
  <si>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</si>
  <si>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</si>
  <si>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</si>
  <si>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</si>
  <si>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</si>
  <si>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</si>
  <si>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</si>
  <si>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</si>
  <si>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</si>
  <si>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</si>
  <si>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</si>
  <si>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</si>
  <si>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</si>
  <si>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</si>
  <si>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</si>
  <si>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</si>
  <si>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</si>
  <si>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</si>
  <si>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</si>
  <si>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</si>
  <si>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</si>
  <si>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</si>
  <si>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</si>
  <si>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</si>
  <si>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</si>
  <si>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</si>
  <si>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</si>
  <si>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</si>
  <si>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</si>
  <si>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</si>
  <si>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</si>
  <si>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</si>
  <si>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</si>
  <si>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</si>
  <si>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</si>
  <si>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</si>
  <si>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</si>
  <si>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</si>
  <si>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</si>
  <si>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</si>
  <si>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</si>
  <si>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</si>
  <si>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</si>
  <si>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</si>
  <si>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</si>
  <si>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</si>
  <si>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</si>
  <si>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</si>
  <si>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</si>
  <si>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</si>
  <si>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</si>
  <si>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</si>
  <si>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</si>
  <si>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</si>
  <si>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</si>
  <si>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</si>
  <si>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</si>
  <si>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</si>
  <si>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</si>
  <si>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</si>
  <si>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</si>
  <si>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</si>
  <si>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</si>
  <si>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</si>
  <si>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</si>
  <si>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</si>
  <si>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</si>
  <si>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</si>
  <si>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</si>
  <si>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</si>
  <si>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</si>
  <si>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</si>
  <si>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</si>
  <si>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</si>
  <si>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</si>
  <si>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</si>
  <si>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</si>
  <si>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</si>
  <si>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</si>
  <si>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</si>
  <si>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</si>
  <si>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</si>
  <si>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</si>
  <si>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</si>
  <si>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</si>
  <si>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</si>
  <si>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</si>
  <si>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</si>
  <si>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</si>
  <si>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</si>
  <si>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</si>
  <si>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</si>
  <si>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</si>
  <si>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</si>
  <si>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</si>
  <si>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</si>
  <si>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</si>
  <si>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</si>
  <si>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</si>
  <si>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</si>
  <si>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</si>
  <si>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</si>
  <si>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</si>
  <si>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</si>
  <si>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</si>
  <si>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</si>
  <si>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</si>
  <si>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</si>
  <si>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</si>
  <si>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</si>
  <si>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</si>
  <si>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</si>
  <si>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</si>
  <si>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</si>
  <si>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</si>
  <si>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</si>
  <si>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</si>
  <si>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</si>
  <si>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</si>
  <si>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</si>
  <si>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</si>
  <si>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</si>
  <si>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</si>
  <si>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</si>
  <si>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</si>
  <si>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</si>
  <si>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</si>
  <si>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</si>
  <si>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</si>
  <si>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</si>
  <si>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</si>
  <si>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</si>
  <si>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</si>
  <si>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</si>
  <si>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</si>
  <si>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</si>
  <si>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</si>
  <si>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</si>
  <si>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</si>
  <si>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</si>
  <si>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</si>
  <si>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</si>
  <si>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</si>
  <si>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</si>
  <si>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</si>
  <si>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</si>
  <si>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</si>
  <si>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</si>
  <si>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</si>
  <si>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</si>
  <si>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</si>
  <si>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</si>
  <si>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</si>
  <si>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</si>
  <si>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</si>
  <si>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</si>
  <si>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</si>
  <si>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</si>
  <si>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</si>
  <si>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</si>
  <si>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</si>
  <si>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</si>
  <si>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</si>
  <si>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</si>
  <si>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</si>
  <si>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</si>
  <si>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</si>
  <si>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</si>
  <si>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</si>
  <si>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</si>
  <si>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</si>
  <si>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</si>
  <si>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</si>
  <si>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</si>
  <si>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</si>
  <si>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</si>
  <si>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</si>
  <si>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</si>
  <si>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</si>
  <si>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</si>
  <si>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</si>
  <si>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</si>
  <si>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</si>
  <si>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</si>
  <si>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</si>
  <si>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</si>
  <si>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</si>
  <si>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</si>
  <si>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</si>
  <si>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</si>
  <si>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</si>
  <si>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</si>
  <si>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</si>
  <si>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</si>
  <si>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</si>
  <si>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</si>
  <si>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</si>
  <si>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</si>
  <si>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</si>
  <si>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</si>
  <si>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</si>
  <si>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</si>
  <si>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</si>
  <si>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</si>
  <si>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</si>
  <si>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</si>
  <si>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</si>
  <si>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</si>
  <si>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</si>
  <si>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</si>
  <si>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</si>
  <si>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</si>
  <si>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</si>
  <si>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</si>
  <si>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</si>
  <si>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</si>
  <si>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</si>
  <si>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</si>
  <si>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</si>
  <si>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</si>
  <si>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</si>
  <si>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</si>
  <si>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</si>
  <si>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</si>
  <si>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</si>
  <si>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</si>
  <si>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</si>
  <si>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</si>
  <si>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</si>
  <si>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</si>
  <si>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</si>
  <si>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</si>
  <si>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</si>
  <si>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</si>
  <si>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</si>
  <si>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</si>
  <si>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</si>
  <si>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</si>
  <si>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</si>
  <si>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</si>
  <si>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</si>
  <si>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</si>
  <si>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</si>
  <si>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</si>
  <si>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</si>
  <si>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</si>
  <si>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</si>
  <si>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</si>
  <si>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</si>
  <si>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</si>
  <si>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</si>
  <si>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</si>
  <si>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</si>
  <si>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</si>
  <si>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</si>
  <si>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</si>
  <si>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</si>
  <si>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</si>
  <si>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</si>
  <si>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</si>
  <si>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</si>
  <si>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</si>
  <si>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</si>
  <si>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</si>
  <si>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</si>
  <si>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</si>
  <si>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</si>
  <si>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</si>
  <si>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</si>
  <si>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</si>
  <si>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</si>
  <si>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</si>
  <si>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</si>
  <si>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</si>
  <si>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</si>
  <si>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</si>
  <si>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</si>
  <si>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</si>
  <si>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</si>
  <si>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</si>
  <si>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</si>
  <si>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</si>
  <si>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</si>
  <si>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</si>
  <si>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</si>
  <si>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</si>
  <si>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</si>
  <si>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</si>
  <si>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</si>
  <si>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</si>
  <si>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</si>
  <si>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</si>
  <si>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</si>
  <si>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</si>
  <si>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</si>
  <si>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</si>
  <si>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</si>
  <si>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</si>
  <si>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</si>
  <si>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</si>
  <si>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</si>
  <si>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</si>
  <si>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</si>
  <si>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</si>
  <si>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</si>
  <si>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</si>
  <si>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</si>
  <si>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</si>
  <si>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</si>
  <si>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</si>
  <si>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</si>
  <si>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</si>
  <si>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</si>
  <si>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</si>
  <si>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</si>
  <si>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</si>
  <si>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</si>
  <si>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</si>
  <si>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</si>
  <si>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</si>
  <si>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</si>
  <si>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</si>
  <si>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</si>
  <si>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</si>
  <si>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</si>
  <si>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</si>
  <si>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</si>
  <si>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</si>
  <si>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</si>
  <si>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</si>
  <si>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</si>
  <si>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</si>
  <si>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</si>
  <si>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</si>
  <si>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</si>
  <si>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</si>
  <si>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</si>
  <si>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</si>
  <si>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</si>
  <si>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</si>
  <si>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</si>
  <si>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</si>
  <si>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</si>
  <si>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</si>
  <si>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</si>
  <si>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</si>
  <si>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</si>
  <si>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</si>
  <si>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</si>
  <si>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</si>
  <si>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</si>
  <si>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</si>
  <si>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</si>
  <si>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</si>
  <si>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</si>
  <si>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</si>
  <si>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</si>
  <si>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</si>
  <si>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</si>
  <si>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</si>
  <si>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</si>
  <si>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</si>
  <si>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</si>
  <si>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</si>
  <si>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</si>
  <si>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</si>
  <si>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</si>
  <si>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</si>
  <si>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</si>
  <si>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</si>
  <si>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</si>
  <si>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</si>
  <si>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</si>
  <si>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</si>
  <si>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</si>
  <si>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</si>
  <si>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</si>
  <si>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</si>
  <si>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</si>
  <si>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</si>
  <si>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</si>
  <si>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</si>
  <si>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</si>
  <si>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</si>
  <si>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</si>
  <si>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</si>
  <si>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</si>
  <si>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</si>
  <si>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</si>
  <si>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</si>
  <si>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</si>
  <si>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</si>
  <si>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</si>
  <si>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</si>
  <si>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</si>
  <si>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</si>
  <si>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</si>
  <si>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</si>
  <si>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</si>
  <si>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</si>
  <si>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</si>
  <si>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</si>
  <si>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</si>
  <si>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</si>
  <si>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</si>
  <si>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</si>
  <si>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</si>
  <si>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</si>
  <si>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</si>
  <si>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</si>
  <si>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</si>
  <si>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</si>
  <si>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</si>
  <si>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</si>
  <si>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</si>
  <si>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</si>
  <si>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</si>
  <si>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</si>
  <si>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</si>
  <si>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</si>
  <si>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</si>
  <si>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</si>
  <si>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</si>
  <si>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</si>
  <si>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</si>
  <si>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</si>
  <si>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</si>
  <si>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</si>
  <si>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</si>
  <si>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</si>
  <si>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</si>
  <si>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</si>
  <si>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</si>
  <si>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</si>
  <si>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</si>
  <si>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</si>
  <si>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</si>
  <si>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</si>
  <si>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</si>
  <si>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</si>
  <si>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</si>
  <si>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</si>
  <si>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</si>
  <si>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</si>
  <si>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</si>
  <si>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</si>
  <si>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</si>
  <si>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</si>
  <si>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</si>
  <si>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</si>
  <si>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</si>
  <si>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</si>
  <si>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</si>
  <si>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</si>
  <si>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</si>
  <si>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</si>
  <si>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</si>
  <si>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</si>
  <si>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</si>
  <si>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</si>
  <si>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</si>
  <si>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</si>
  <si>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</si>
  <si>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</si>
  <si>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</si>
  <si>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</si>
  <si>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</si>
  <si>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</si>
  <si>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</si>
  <si>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</si>
  <si>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</si>
  <si>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</si>
  <si>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</si>
  <si>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</si>
  <si>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</si>
  <si>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</si>
  <si>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</si>
  <si>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</si>
  <si>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</si>
  <si>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</si>
  <si>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</si>
  <si>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</si>
  <si>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</si>
  <si>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</si>
  <si>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</si>
  <si>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</si>
  <si>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</si>
  <si>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</si>
  <si>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</si>
  <si>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</si>
  <si>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</si>
  <si>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</si>
  <si>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</si>
  <si>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</si>
  <si>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</si>
  <si>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</si>
  <si>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</si>
  <si>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</si>
  <si>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</si>
  <si>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</si>
  <si>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</si>
  <si>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</si>
  <si>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</si>
  <si>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</si>
  <si>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</si>
  <si>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</si>
  <si>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</si>
  <si>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</si>
  <si>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</si>
  <si>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</si>
  <si>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</si>
  <si>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</si>
  <si>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</si>
  <si>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</si>
  <si>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</si>
  <si>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</si>
  <si>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</si>
  <si>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</si>
  <si>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</si>
  <si>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</si>
  <si>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</si>
  <si>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</si>
  <si>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</si>
  <si>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</si>
  <si>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</si>
  <si>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</si>
  <si>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</si>
  <si>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</si>
  <si>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</si>
  <si>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</si>
  <si>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</si>
  <si>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</si>
  <si>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</si>
  <si>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</si>
  <si>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</si>
  <si>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</si>
  <si>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</si>
  <si>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</si>
  <si>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</si>
  <si>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</si>
  <si>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</si>
  <si>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</si>
  <si>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</si>
  <si>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</si>
  <si>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</si>
  <si>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</si>
  <si>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</si>
  <si>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</si>
  <si>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</si>
  <si>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</si>
  <si>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</si>
  <si>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</si>
  <si>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</si>
  <si>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</si>
  <si>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</si>
  <si>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</si>
  <si>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</si>
  <si>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</si>
  <si>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</si>
  <si>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</si>
  <si>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</si>
  <si>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</si>
  <si>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</si>
  <si>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</si>
  <si>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</si>
  <si>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</si>
  <si>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</si>
  <si>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</si>
  <si>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</si>
  <si>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</si>
  <si>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</si>
  <si>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</si>
  <si>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</si>
  <si>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</si>
  <si>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</si>
  <si>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</si>
  <si>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</si>
  <si>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</si>
  <si>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</si>
  <si>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</si>
  <si>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</si>
  <si>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</si>
  <si>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</si>
  <si>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</si>
  <si>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</si>
  <si>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</si>
  <si>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</si>
  <si>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</si>
  <si>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</si>
  <si>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</si>
  <si>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</si>
  <si>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</si>
  <si>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</si>
  <si>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</si>
  <si>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</si>
  <si>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</si>
  <si>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</si>
  <si>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</si>
  <si>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</si>
  <si>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</si>
  <si>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</si>
  <si>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</si>
  <si>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</si>
  <si>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</si>
  <si>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</si>
  <si>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</si>
  <si>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</si>
  <si>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</si>
  <si>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</si>
  <si>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</si>
  <si>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</si>
  <si>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</si>
  <si>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</si>
  <si>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</si>
  <si>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</si>
  <si>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</si>
  <si>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</si>
  <si>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</si>
  <si>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</si>
  <si>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</si>
  <si>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</si>
  <si>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</si>
  <si>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</si>
  <si>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</si>
  <si>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</si>
  <si>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</si>
  <si>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</si>
  <si>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</si>
  <si>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</si>
  <si>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</si>
  <si>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</si>
  <si>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</si>
  <si>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</si>
  <si>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</si>
  <si>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</si>
  <si>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</si>
  <si>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</si>
  <si>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</si>
  <si>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</si>
  <si>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</si>
  <si>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</si>
  <si>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</si>
  <si>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</si>
  <si>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</si>
  <si>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</si>
  <si>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</si>
  <si>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</si>
  <si>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</si>
  <si>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</si>
  <si>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</si>
  <si>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</si>
  <si>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</si>
  <si>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</si>
  <si>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</si>
  <si>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</si>
  <si>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</si>
  <si>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</si>
  <si>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</si>
  <si>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</si>
  <si>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</si>
  <si>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</si>
  <si>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</si>
  <si>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</si>
  <si>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</si>
  <si>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</si>
  <si>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</si>
  <si>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</si>
  <si>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</si>
  <si>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</si>
  <si>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</si>
  <si>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</si>
  <si>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</si>
  <si>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</si>
  <si>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</si>
  <si>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</si>
  <si>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</si>
  <si>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</si>
  <si>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</si>
  <si>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</si>
  <si>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</si>
  <si>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</si>
  <si>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</si>
  <si>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</si>
  <si>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</si>
  <si>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</si>
  <si>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</si>
  <si>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</si>
  <si>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</si>
  <si>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</si>
  <si>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</si>
  <si>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</si>
  <si>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</si>
  <si>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</si>
  <si>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</si>
  <si>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</si>
  <si>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</si>
  <si>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</si>
  <si>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</si>
  <si>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</si>
  <si>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</si>
  <si>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</si>
  <si>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</si>
  <si>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</si>
  <si>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</si>
  <si>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</si>
  <si>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</si>
  <si>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</si>
  <si>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</si>
  <si>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</si>
  <si>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</si>
  <si>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</si>
  <si>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</si>
  <si>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</si>
  <si>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</si>
  <si>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</si>
  <si>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</si>
  <si>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</si>
  <si>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</si>
  <si>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</si>
  <si>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</si>
  <si>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</si>
  <si>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</si>
  <si>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</si>
  <si>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</si>
  <si>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</si>
  <si>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</si>
  <si>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</si>
  <si>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</si>
  <si>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</si>
  <si>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</si>
  <si>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</si>
  <si>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</si>
  <si>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</si>
  <si>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</si>
  <si>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</si>
  <si>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</si>
  <si>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</si>
  <si>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</si>
  <si>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</si>
  <si>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</si>
  <si>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</si>
  <si>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</si>
  <si>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</si>
  <si>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</si>
  <si>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</si>
  <si>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</si>
  <si>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</si>
  <si>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</si>
  <si>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</si>
  <si>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</si>
  <si>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</si>
  <si>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</si>
  <si>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</si>
  <si>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</si>
  <si>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</si>
  <si>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</si>
  <si>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</si>
  <si>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</si>
  <si>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</si>
  <si>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</si>
  <si>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</si>
  <si>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</si>
  <si>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</si>
  <si>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</si>
  <si>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</si>
  <si>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</si>
  <si>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</si>
  <si>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</si>
  <si>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</si>
  <si>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</si>
  <si>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</si>
  <si>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</si>
  <si>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</si>
  <si>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</si>
  <si>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</si>
  <si>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</si>
  <si>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</si>
  <si>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</si>
  <si>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</si>
  <si>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</si>
  <si>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</si>
  <si>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</si>
  <si>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</si>
  <si>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</si>
  <si>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</si>
  <si>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</si>
  <si>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</si>
  <si>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</si>
  <si>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</si>
  <si>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</si>
  <si>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</si>
  <si>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</si>
  <si>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</si>
  <si>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</si>
  <si>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</si>
  <si>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</si>
  <si>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</si>
  <si>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</si>
  <si>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</si>
  <si>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</si>
  <si>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</si>
  <si>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</si>
  <si>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</si>
  <si>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</si>
  <si>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</si>
  <si>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</si>
  <si>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</si>
  <si>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</si>
  <si>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</si>
  <si>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</si>
  <si>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</si>
  <si>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</si>
  <si>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</si>
  <si>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</si>
  <si>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</si>
  <si>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</si>
  <si>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</si>
  <si>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</si>
  <si>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</si>
  <si>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</si>
  <si>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</si>
  <si>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</si>
  <si>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</si>
  <si>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</si>
  <si>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</si>
  <si>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</si>
  <si>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</si>
  <si>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</si>
  <si>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</si>
  <si>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</si>
  <si>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</si>
  <si>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</si>
  <si>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</si>
  <si>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</si>
  <si>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</si>
  <si>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</si>
  <si>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</si>
  <si>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</si>
  <si>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</si>
  <si>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</si>
  <si>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</si>
  <si>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</si>
  <si>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</si>
  <si>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</si>
  <si>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</si>
  <si>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</si>
  <si>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</si>
  <si>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</si>
  <si>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</si>
  <si>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</si>
  <si>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</si>
  <si>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</si>
  <si>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</si>
  <si>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</si>
  <si>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</si>
  <si>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</si>
  <si>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</si>
  <si>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</si>
  <si>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</si>
  <si>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</si>
  <si>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</si>
  <si>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</si>
  <si>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</si>
  <si>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</si>
  <si>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</si>
  <si>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</si>
  <si>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</si>
  <si>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</si>
  <si>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</si>
  <si>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</si>
  <si>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</si>
  <si>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</si>
  <si>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</si>
  <si>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</si>
  <si>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</si>
  <si>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</si>
  <si>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</si>
  <si>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</si>
  <si>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</si>
  <si>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</si>
  <si>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</si>
  <si>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</si>
  <si>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</si>
  <si>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</si>
  <si>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</si>
  <si>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</si>
  <si>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</si>
  <si>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</si>
  <si>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</si>
  <si>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</si>
  <si>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</si>
  <si>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</si>
  <si>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</si>
  <si>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</si>
  <si>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</si>
  <si>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</si>
  <si>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</si>
  <si>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</si>
  <si>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</si>
  <si>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</si>
  <si>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</si>
  <si>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</si>
  <si>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</si>
  <si>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</si>
  <si>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</si>
  <si>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</si>
  <si>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</si>
  <si>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</si>
  <si>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</si>
  <si>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</si>
  <si>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</si>
  <si>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</si>
  <si>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</si>
  <si>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</si>
  <si>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</si>
  <si>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</si>
  <si>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</si>
  <si>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</si>
  <si>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</si>
  <si>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</si>
  <si>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</si>
  <si>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</si>
  <si>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</si>
  <si>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</si>
  <si>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</si>
  <si>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</si>
  <si>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</si>
  <si>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</si>
  <si>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</si>
  <si>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</si>
  <si>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</si>
  <si>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</si>
  <si>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</si>
  <si>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</si>
  <si>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</si>
  <si>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</si>
  <si>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</si>
  <si>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</si>
  <si>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</si>
  <si>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</si>
  <si>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</si>
  <si>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</si>
  <si>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</si>
  <si>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</si>
  <si>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</si>
  <si>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</si>
  <si>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</si>
  <si>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</si>
  <si>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</si>
  <si>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</si>
  <si>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</si>
  <si>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</si>
  <si>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</si>
  <si>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</si>
  <si>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</si>
  <si>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</si>
  <si>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</si>
  <si>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</si>
  <si>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</si>
  <si>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</si>
  <si>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</si>
  <si>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</si>
  <si>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</si>
  <si>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</si>
  <si>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</si>
  <si>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</si>
  <si>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</si>
  <si>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</si>
  <si>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</si>
  <si>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</si>
  <si>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</si>
  <si>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</si>
  <si>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</si>
  <si>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</si>
  <si>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</si>
  <si>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</si>
  <si>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</si>
  <si>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</si>
  <si>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</si>
  <si>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</si>
  <si>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</si>
  <si>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</si>
  <si>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</si>
  <si>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</si>
  <si>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</si>
  <si>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</si>
  <si>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</si>
  <si>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</si>
  <si>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</si>
  <si>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</si>
  <si>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</si>
  <si>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</si>
  <si>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</si>
  <si>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</si>
  <si>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</si>
  <si>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</si>
  <si>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</si>
  <si>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</si>
  <si>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</si>
  <si>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</si>
  <si>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</si>
  <si>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</si>
  <si>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</si>
  <si>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</si>
  <si>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</si>
  <si>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</si>
  <si>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</si>
  <si>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</si>
  <si>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</si>
  <si>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</si>
  <si>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</si>
  <si>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</si>
  <si>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</si>
  <si>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</si>
  <si>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</si>
  <si>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</si>
  <si>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</si>
  <si>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</si>
  <si>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</si>
  <si>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</si>
  <si>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</si>
  <si>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</si>
  <si>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</si>
  <si>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</si>
  <si>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</si>
  <si>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</si>
  <si>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</si>
  <si>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</si>
  <si>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</si>
  <si>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</si>
  <si>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</si>
  <si>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</si>
  <si>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</si>
  <si>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</si>
  <si>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</si>
  <si>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</si>
  <si>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</si>
  <si>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</si>
  <si>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</si>
  <si>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</si>
  <si>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</si>
  <si>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</si>
  <si>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</si>
  <si>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</si>
  <si>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</si>
  <si>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</si>
  <si>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</si>
  <si>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</si>
  <si>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</si>
  <si>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</si>
  <si>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</si>
  <si>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</si>
  <si>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</si>
  <si>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</si>
  <si>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</si>
  <si>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</si>
  <si>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</si>
  <si>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</si>
  <si>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</si>
  <si>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</si>
  <si>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</si>
  <si>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</si>
  <si>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</si>
  <si>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</si>
  <si>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</si>
  <si>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</si>
  <si>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</si>
  <si>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</si>
  <si>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</si>
  <si>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</si>
  <si>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</si>
  <si>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</si>
  <si>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</si>
  <si>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</si>
  <si>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</si>
  <si>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</si>
  <si>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</si>
  <si>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</si>
  <si>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</si>
  <si>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</si>
  <si>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</si>
  <si>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</si>
  <si>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</si>
  <si>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</si>
  <si>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</si>
  <si>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</si>
  <si>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</si>
  <si>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</si>
  <si>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</si>
  <si>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</si>
  <si>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</si>
  <si>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</si>
  <si>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</si>
  <si>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</si>
  <si>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</si>
  <si>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</si>
  <si>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</si>
  <si>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</si>
  <si>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</si>
  <si>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</si>
  <si>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</si>
  <si>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</si>
  <si>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</si>
  <si>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</si>
  <si>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</si>
  <si>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</si>
  <si>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</si>
  <si>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</si>
  <si>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</si>
  <si>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</si>
  <si>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</si>
  <si>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</si>
  <si>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</si>
  <si>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</si>
  <si>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</si>
  <si>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</si>
  <si>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</si>
  <si>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</si>
  <si>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</si>
  <si>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</si>
  <si>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</si>
  <si>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</si>
  <si>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</si>
  <si>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</si>
  <si>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</si>
  <si>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</si>
  <si>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</si>
  <si>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</si>
  <si>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</si>
  <si>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</si>
  <si>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</si>
  <si>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</si>
  <si>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</si>
  <si>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</si>
  <si>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</si>
  <si>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</si>
  <si>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</si>
  <si>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</si>
  <si>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</si>
  <si>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</si>
  <si>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</si>
  <si>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</si>
  <si>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</si>
  <si>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</si>
  <si>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</si>
  <si>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</si>
  <si>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</si>
  <si>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</si>
  <si>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</si>
  <si>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</si>
  <si>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</si>
  <si>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</si>
  <si>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</si>
  <si>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</si>
  <si>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</si>
  <si>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</si>
  <si>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</si>
  <si>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</si>
  <si>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</si>
  <si>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</si>
  <si>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</si>
  <si>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</si>
  <si>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</si>
  <si>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</si>
  <si>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</si>
  <si>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</si>
  <si>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</si>
  <si>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</si>
  <si>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</si>
  <si>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</si>
  <si>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</si>
  <si>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</si>
  <si>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</si>
  <si>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</si>
  <si>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</si>
  <si>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</si>
  <si>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</si>
  <si>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</si>
  <si>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</si>
  <si>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</si>
  <si>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</si>
  <si>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</si>
  <si>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</si>
  <si>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</si>
  <si>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</si>
  <si>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</si>
  <si>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</si>
  <si>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</si>
  <si>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</si>
  <si>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</si>
  <si>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</si>
  <si>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</si>
  <si>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</si>
  <si>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</si>
  <si>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</si>
  <si>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</si>
  <si>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</si>
  <si>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</si>
  <si>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</si>
  <si>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</si>
  <si>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</si>
  <si>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</si>
  <si>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</si>
  <si>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</si>
  <si>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</si>
  <si>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</si>
  <si>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</si>
  <si>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</si>
  <si>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</si>
  <si>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</si>
  <si>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</si>
  <si>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</si>
  <si>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</si>
  <si>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</si>
  <si>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</si>
  <si>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</si>
  <si>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</si>
  <si>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</si>
  <si>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</si>
  <si>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</si>
  <si>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</si>
  <si>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</si>
  <si>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</si>
  <si>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</si>
  <si>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</si>
  <si>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</si>
  <si>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</si>
  <si>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</si>
  <si>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</si>
  <si>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</si>
  <si>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</si>
  <si>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</si>
  <si>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</si>
  <si>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</si>
  <si>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</si>
  <si>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</si>
  <si>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</si>
  <si>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</si>
  <si>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</si>
  <si>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</si>
  <si>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</si>
  <si>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</si>
  <si>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</si>
  <si>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</si>
  <si>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</si>
  <si>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</si>
  <si>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</si>
  <si>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</si>
  <si>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</si>
  <si>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</si>
  <si>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</si>
  <si>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</si>
  <si>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</si>
  <si>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</si>
  <si>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</si>
  <si>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</si>
  <si>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</si>
  <si>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</si>
  <si>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</si>
  <si>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</si>
  <si>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</si>
  <si>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</si>
  <si>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</si>
  <si>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</si>
  <si>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</si>
  <si>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</si>
  <si>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</si>
  <si>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</si>
  <si>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</si>
  <si>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</si>
  <si>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</si>
  <si>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</si>
  <si>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</si>
  <si>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</si>
  <si>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</si>
  <si>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</si>
  <si>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</si>
  <si>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</si>
  <si>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</si>
  <si>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</si>
  <si>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</si>
  <si>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</si>
  <si>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</si>
  <si>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</si>
  <si>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</si>
  <si>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</si>
  <si>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</si>
  <si>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</si>
  <si>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</si>
  <si>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</si>
  <si>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</si>
  <si>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</si>
  <si>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</si>
  <si>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</si>
  <si>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</si>
  <si>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</si>
  <si>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</si>
  <si>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</si>
  <si>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</si>
  <si>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</si>
  <si>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</si>
  <si>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</si>
  <si>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</si>
  <si>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</si>
  <si>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</si>
  <si>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</si>
  <si>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</si>
  <si>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</si>
  <si>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</si>
  <si>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</si>
  <si>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</si>
  <si>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</si>
  <si>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</si>
  <si>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</si>
  <si>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</si>
  <si>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</si>
  <si>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</si>
  <si>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</si>
  <si>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</si>
  <si>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</si>
  <si>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</si>
  <si>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</si>
  <si>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</si>
  <si>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</si>
  <si>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</si>
  <si>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</si>
  <si>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</si>
  <si>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</si>
  <si>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</si>
  <si>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</si>
  <si>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</si>
  <si>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</si>
  <si>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</si>
  <si>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</si>
  <si>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</si>
  <si>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</si>
  <si>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</si>
  <si>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</si>
  <si>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</si>
  <si>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</si>
  <si>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</si>
  <si>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</si>
  <si>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</si>
  <si>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</si>
  <si>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</si>
  <si>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</si>
  <si>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</si>
  <si>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</si>
  <si>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</si>
  <si>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</si>
  <si>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</si>
  <si>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</si>
  <si>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</si>
  <si>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</si>
  <si>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</si>
  <si>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</si>
  <si>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</si>
  <si>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</si>
  <si>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</si>
  <si>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</si>
  <si>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</si>
  <si>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</si>
  <si>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</si>
  <si>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</si>
  <si>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</si>
  <si>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</si>
  <si>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</si>
  <si>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</si>
  <si>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</si>
  <si>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</si>
  <si>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</si>
  <si>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</si>
  <si>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</si>
  <si>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</si>
  <si>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</si>
  <si>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</si>
  <si>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</si>
  <si>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</si>
  <si>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</si>
  <si>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</si>
  <si>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</si>
  <si>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</si>
  <si>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</si>
  <si>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</si>
  <si>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</si>
  <si>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</si>
  <si>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</si>
  <si>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</si>
  <si>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</si>
  <si>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</si>
  <si>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</si>
  <si>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</si>
  <si>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</si>
  <si>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</si>
  <si>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</si>
  <si>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</si>
  <si>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</si>
  <si>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</si>
  <si>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</si>
  <si>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</si>
  <si>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</si>
  <si>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</si>
  <si>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</si>
  <si>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</si>
  <si>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</si>
  <si>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</si>
  <si>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</si>
  <si>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</si>
  <si>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</si>
  <si>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</si>
  <si>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</si>
  <si>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</si>
  <si>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</si>
  <si>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</si>
  <si>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</si>
  <si>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</si>
  <si>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</si>
  <si>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</si>
  <si>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</si>
  <si>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</si>
  <si>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</si>
  <si>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</si>
  <si>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</si>
  <si>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</si>
  <si>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</si>
  <si>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</si>
  <si>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</si>
  <si>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</si>
  <si>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</si>
  <si>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</si>
  <si>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</si>
  <si>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</si>
  <si>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</si>
  <si>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</si>
  <si>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</si>
  <si>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</si>
  <si>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</si>
  <si>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</si>
  <si>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</si>
  <si>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</si>
  <si>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</si>
  <si>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</si>
  <si>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</si>
  <si>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</si>
  <si>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</si>
  <si>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</si>
  <si>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</si>
  <si>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</si>
  <si>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</si>
  <si>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</si>
  <si>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</si>
  <si>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</si>
  <si>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</si>
  <si>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</si>
  <si>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</si>
  <si>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</si>
  <si>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</si>
  <si>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</si>
  <si>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</si>
  <si>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</si>
  <si>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</si>
  <si>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</si>
  <si>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</si>
  <si>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</si>
  <si>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</si>
  <si>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</si>
  <si>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</si>
  <si>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</si>
  <si>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</si>
  <si>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</si>
  <si>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</si>
  <si>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</si>
  <si>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</si>
  <si>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</si>
  <si>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</si>
  <si>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</si>
  <si>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</si>
  <si>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</si>
  <si>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</si>
  <si>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</si>
  <si>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</si>
  <si>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</si>
  <si>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</si>
  <si>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</si>
  <si>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</si>
  <si>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</si>
  <si>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</si>
  <si>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</si>
  <si>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</si>
  <si>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</si>
  <si>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</si>
  <si>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</si>
  <si>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</si>
  <si>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</si>
  <si>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</si>
  <si>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</si>
  <si>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</si>
  <si>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</si>
  <si>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</si>
  <si>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</si>
  <si>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</si>
  <si>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</si>
  <si>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</si>
  <si>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</si>
  <si>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</si>
  <si>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</si>
  <si>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</si>
  <si>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</si>
  <si>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</si>
  <si>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</si>
  <si>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</si>
  <si>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</si>
  <si>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</si>
  <si>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</si>
  <si>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</si>
  <si>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</si>
  <si>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</si>
  <si>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</si>
  <si>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</si>
  <si>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</si>
  <si>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</si>
  <si>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</si>
  <si>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</si>
  <si>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</si>
  <si>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</si>
  <si>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</si>
  <si>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</si>
  <si>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</si>
  <si>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</si>
  <si>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</si>
  <si>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</si>
  <si>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</si>
  <si>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</si>
  <si>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</si>
  <si>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</si>
  <si>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</si>
  <si>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</si>
  <si>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</si>
  <si>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</si>
  <si>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</si>
  <si>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</si>
  <si>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</si>
  <si>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</si>
  <si>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</si>
  <si>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</si>
  <si>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</si>
  <si>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</si>
  <si>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</si>
  <si>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</si>
  <si>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</si>
  <si>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</si>
  <si>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</si>
  <si>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</si>
  <si>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</si>
  <si>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</si>
  <si>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</si>
  <si>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</si>
  <si>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</si>
  <si>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</si>
  <si>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</si>
  <si>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</si>
  <si>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</si>
  <si>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</si>
  <si>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</si>
  <si>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</si>
  <si>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</si>
  <si>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</si>
  <si>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</si>
  <si>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</si>
  <si>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</si>
  <si>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</si>
  <si>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</si>
  <si>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</si>
  <si>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</si>
  <si>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</si>
  <si>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</si>
  <si>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</si>
  <si>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</si>
  <si>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</si>
  <si>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</si>
  <si>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</si>
  <si>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</si>
  <si>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</si>
  <si>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</si>
  <si>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</si>
  <si>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</si>
  <si>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</si>
  <si>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</si>
  <si>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</si>
  <si>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</si>
  <si>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</si>
  <si>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</si>
  <si>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</si>
  <si>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</si>
  <si>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</si>
  <si>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</si>
  <si>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</si>
  <si>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</si>
  <si>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</si>
  <si>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</si>
  <si>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</si>
  <si>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</si>
  <si>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</si>
  <si>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</si>
  <si>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</si>
  <si>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</si>
  <si>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</si>
  <si>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</si>
  <si>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</si>
  <si>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</si>
  <si>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</si>
  <si>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</si>
  <si>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</si>
  <si>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</si>
  <si>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</si>
  <si>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</si>
  <si>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</si>
  <si>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</si>
  <si>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</si>
  <si>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</si>
  <si>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</si>
  <si>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</si>
  <si>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</si>
  <si>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</si>
  <si>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</si>
  <si>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</si>
  <si>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</si>
  <si>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</si>
  <si>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</si>
  <si>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</si>
  <si>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</si>
  <si>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</si>
  <si>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</si>
  <si>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</si>
  <si>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</si>
  <si>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</si>
  <si>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</si>
  <si>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</si>
  <si>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</si>
  <si>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</si>
  <si>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</si>
  <si>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</si>
  <si>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</si>
  <si>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</si>
  <si>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</si>
  <si>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</si>
  <si>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</si>
  <si>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</si>
  <si>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</si>
  <si>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</si>
  <si>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</si>
  <si>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</si>
  <si>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</si>
  <si>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</si>
  <si>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</si>
  <si>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</si>
  <si>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</si>
  <si>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</si>
  <si>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</si>
  <si>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</si>
  <si>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</si>
  <si>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</si>
  <si>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</si>
  <si>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</si>
  <si>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</si>
  <si>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</si>
  <si>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</si>
  <si>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</si>
  <si>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</si>
  <si>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</si>
  <si>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</si>
  <si>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</si>
  <si>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</si>
  <si>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</si>
  <si>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</si>
  <si>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</si>
  <si>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</si>
  <si>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</si>
  <si>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</si>
  <si>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</si>
  <si>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</si>
  <si>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</si>
  <si>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</si>
  <si>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</si>
  <si>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</si>
  <si>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</si>
  <si>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</si>
  <si>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</si>
  <si>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</si>
  <si>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</si>
  <si>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</si>
  <si>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</si>
  <si>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</si>
  <si>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</si>
  <si>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</si>
  <si>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</si>
  <si>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</si>
  <si>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</si>
  <si>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</si>
  <si>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</si>
  <si>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</si>
  <si>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</si>
  <si>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</si>
  <si>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</si>
  <si>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</si>
  <si>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</si>
  <si>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</si>
  <si>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</si>
  <si>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</si>
  <si>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</si>
  <si>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</si>
  <si>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</si>
  <si>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</si>
  <si>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</si>
  <si>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</si>
  <si>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</si>
  <si>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</si>
  <si>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</si>
  <si>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</si>
  <si>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</si>
  <si>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</si>
  <si>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</si>
  <si>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</si>
  <si>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</si>
  <si>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</si>
  <si>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</si>
  <si>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</si>
  <si>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</si>
  <si>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</si>
  <si>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</si>
  <si>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</si>
  <si>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</si>
  <si>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</si>
  <si>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</si>
  <si>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</si>
  <si>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</si>
  <si>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</si>
  <si>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</si>
  <si>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</si>
  <si>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</si>
  <si>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</si>
  <si>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</si>
  <si>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</si>
  <si>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</si>
  <si>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</si>
  <si>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</si>
  <si>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</si>
  <si>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</si>
  <si>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</si>
  <si>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</si>
  <si>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</si>
  <si>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</si>
  <si>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</si>
  <si>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</si>
  <si>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</si>
  <si>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</si>
  <si>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</si>
  <si>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</si>
  <si>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</si>
  <si>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</si>
  <si>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</si>
  <si>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</si>
  <si>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</si>
  <si>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</si>
  <si>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</si>
  <si>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</si>
  <si>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</si>
  <si>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</si>
  <si>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</si>
  <si>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</si>
  <si>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</si>
  <si>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</si>
  <si>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</si>
  <si>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</si>
  <si>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</si>
  <si>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</si>
  <si>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</si>
  <si>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</si>
  <si>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</si>
  <si>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</si>
  <si>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</si>
  <si>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</si>
  <si>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</si>
  <si>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</si>
  <si>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</si>
  <si>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</si>
  <si>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</si>
  <si>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</si>
  <si>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</si>
  <si>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</si>
  <si>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</si>
  <si>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</si>
  <si>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</si>
  <si>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</si>
  <si>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</si>
  <si>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</si>
  <si>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</si>
  <si>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</si>
  <si>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</si>
  <si>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</si>
  <si>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</si>
  <si>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</si>
  <si>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</si>
  <si>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</si>
  <si>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</si>
  <si>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</si>
  <si>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</si>
  <si>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</si>
  <si>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</si>
  <si>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</si>
  <si>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</si>
  <si>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</si>
  <si>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</si>
  <si>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</si>
  <si>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</si>
  <si>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</si>
  <si>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</si>
  <si>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</si>
  <si>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</si>
  <si>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</si>
  <si>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</si>
  <si>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</si>
  <si>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</si>
  <si>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</si>
  <si>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</si>
  <si>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</si>
  <si>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</si>
  <si>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</si>
  <si>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</si>
  <si>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</si>
  <si>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</si>
  <si>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</si>
  <si>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</si>
  <si>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</si>
  <si>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</si>
  <si>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</si>
  <si>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</si>
  <si>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</si>
  <si>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</si>
  <si>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</si>
  <si>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</si>
  <si>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</si>
  <si>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</si>
  <si>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</si>
  <si>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</si>
  <si>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</si>
  <si>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</si>
  <si>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</si>
  <si>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</si>
  <si>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</si>
  <si>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</si>
  <si>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</si>
  <si>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</si>
  <si>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</si>
  <si>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</si>
  <si>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</si>
  <si>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</si>
  <si>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</si>
  <si>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</si>
  <si>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</si>
  <si>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</si>
  <si>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</si>
  <si>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</si>
  <si>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</si>
  <si>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</si>
  <si>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</si>
  <si>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</si>
  <si>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</si>
  <si>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</si>
  <si>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</si>
  <si>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</si>
  <si>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</si>
  <si>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</si>
  <si>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</si>
  <si>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</si>
  <si>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</si>
  <si>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</si>
  <si>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</si>
  <si>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</si>
  <si>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</si>
  <si>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</si>
  <si>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</si>
  <si>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</si>
  <si>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</si>
  <si>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</si>
  <si>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</si>
  <si>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</si>
  <si>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</si>
  <si>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</si>
  <si>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</si>
  <si>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</si>
  <si>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</si>
  <si>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</si>
  <si>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</si>
  <si>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</si>
  <si>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</si>
  <si>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</si>
  <si>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</si>
  <si>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</si>
  <si>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</si>
  <si>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</si>
  <si>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</si>
  <si>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</si>
  <si>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</si>
  <si>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</si>
  <si>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</si>
  <si>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</si>
  <si>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</si>
  <si>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</si>
  <si>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</si>
  <si>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</si>
  <si>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</si>
  <si>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</si>
  <si>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</si>
  <si>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</si>
  <si>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</si>
  <si>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</si>
  <si>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</si>
  <si>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</si>
  <si>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</si>
  <si>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</si>
  <si>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</si>
  <si>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</si>
  <si>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</si>
  <si>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</si>
  <si>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</si>
  <si>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</si>
  <si>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</si>
  <si>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</si>
  <si>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</si>
  <si>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</si>
  <si>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</si>
  <si>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</si>
  <si>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</si>
  <si>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</si>
  <si>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</si>
  <si>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</si>
  <si>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</si>
  <si>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</si>
  <si>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</si>
  <si>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</si>
  <si>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</si>
  <si>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</si>
  <si>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</si>
  <si>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</si>
  <si>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</si>
  <si>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</si>
  <si>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</si>
  <si>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</si>
  <si>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</si>
  <si>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</si>
  <si>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</si>
  <si>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</si>
  <si>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</si>
  <si>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</si>
  <si>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</si>
  <si>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</si>
  <si>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</si>
  <si>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</si>
  <si>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</si>
  <si>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</si>
  <si>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</si>
  <si>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</si>
  <si>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</si>
  <si>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</si>
  <si>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</si>
  <si>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</si>
  <si>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</si>
  <si>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</si>
  <si>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</si>
  <si>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</si>
  <si>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</si>
  <si>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</si>
  <si>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</si>
  <si>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</si>
  <si>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</si>
  <si>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</si>
  <si>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</si>
  <si>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</si>
  <si>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</si>
  <si>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</si>
  <si>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</si>
  <si>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</si>
  <si>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</si>
  <si>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</si>
  <si>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</si>
  <si>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</si>
  <si>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</si>
  <si>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</si>
  <si>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</si>
  <si>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</si>
  <si>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</si>
  <si>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</si>
  <si>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</si>
  <si>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</si>
  <si>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</si>
  <si>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</si>
  <si>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</si>
  <si>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</si>
  <si>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</si>
  <si>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</si>
  <si>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</si>
  <si>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</si>
  <si>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</si>
  <si>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</si>
  <si>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</si>
  <si>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</si>
  <si>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</si>
  <si>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</si>
  <si>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</si>
  <si>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</si>
  <si>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</si>
  <si>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</si>
  <si>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</si>
  <si>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</si>
  <si>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</si>
  <si>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</si>
  <si>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</si>
  <si>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</si>
  <si>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</si>
  <si>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</si>
  <si>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</si>
  <si>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</si>
  <si>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</si>
  <si>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</si>
  <si>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</si>
  <si>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</si>
  <si>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</si>
  <si>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</si>
  <si>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</si>
  <si>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</si>
  <si>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</si>
  <si>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</si>
  <si>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</si>
  <si>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</si>
  <si>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</si>
  <si>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</si>
  <si>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</si>
  <si>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</si>
  <si>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</si>
  <si>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</si>
  <si>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</si>
  <si>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</si>
  <si>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</si>
  <si>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</si>
  <si>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</si>
  <si>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</si>
  <si>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</si>
  <si>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</si>
  <si>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</si>
  <si>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</si>
  <si>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</si>
  <si>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</si>
  <si>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</si>
  <si>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</si>
  <si>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</si>
  <si>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</si>
  <si>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</si>
  <si>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</si>
  <si>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</si>
  <si>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</si>
  <si>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</si>
  <si>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</si>
  <si>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</si>
  <si>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</si>
  <si>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</si>
  <si>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</si>
  <si>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</si>
  <si>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</si>
  <si>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</si>
  <si>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</si>
  <si>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</si>
  <si>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</si>
  <si>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</si>
  <si>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</si>
  <si>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</si>
  <si>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</si>
  <si>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</si>
  <si>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</si>
  <si>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</si>
  <si>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</si>
  <si>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</si>
  <si>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</si>
  <si>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</si>
  <si>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</si>
  <si>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</si>
  <si>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</si>
  <si>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</si>
  <si>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</si>
  <si>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</si>
  <si>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</si>
  <si>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</si>
  <si>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</si>
  <si>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</si>
  <si>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</si>
  <si>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</si>
  <si>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</si>
  <si>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</si>
  <si>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</si>
  <si>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</si>
  <si>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</si>
  <si>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</si>
  <si>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</si>
  <si>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</si>
  <si>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</si>
  <si>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</si>
  <si>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</si>
  <si>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</si>
  <si>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</si>
  <si>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</si>
  <si>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</si>
  <si>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</si>
  <si>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</si>
  <si>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</si>
  <si>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</si>
  <si>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</si>
  <si>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</si>
  <si>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</si>
  <si>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</si>
  <si>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</si>
  <si>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</si>
  <si>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</si>
  <si>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</si>
  <si>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</si>
  <si>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</si>
  <si>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</si>
  <si>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</si>
  <si>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</si>
  <si>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</si>
  <si>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</si>
  <si>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</si>
  <si>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</si>
  <si>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</si>
  <si>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</si>
  <si>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</si>
  <si>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</si>
  <si>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</si>
  <si>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</si>
  <si>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</si>
  <si>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</si>
  <si>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</si>
  <si>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</si>
  <si>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</si>
  <si>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</si>
  <si>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</si>
  <si>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</si>
  <si>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</si>
  <si>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</si>
  <si>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</si>
  <si>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</si>
  <si>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</si>
  <si>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</si>
  <si>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</si>
  <si>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</si>
  <si>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</si>
  <si>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</si>
  <si>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</si>
  <si>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</si>
  <si>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</si>
  <si>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</si>
  <si>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</si>
  <si>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</si>
  <si>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</si>
  <si>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</si>
  <si>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</si>
  <si>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</si>
  <si>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</si>
  <si>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</si>
  <si>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</si>
  <si>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</si>
  <si>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</si>
  <si>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</si>
  <si>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</si>
  <si>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</si>
  <si>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</si>
  <si>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</si>
  <si>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</si>
  <si>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</si>
  <si>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</si>
  <si>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</si>
  <si>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</si>
  <si>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</si>
  <si>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</si>
  <si>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</si>
  <si>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</si>
  <si>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</si>
  <si>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</si>
  <si>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</si>
  <si>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</si>
  <si>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</si>
  <si>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</si>
  <si>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</si>
  <si>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</si>
  <si>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</si>
  <si>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</si>
  <si>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</si>
  <si>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</si>
  <si>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</si>
  <si>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</si>
  <si>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</si>
  <si>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</si>
  <si>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</si>
  <si>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</si>
  <si>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</si>
  <si>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</si>
  <si>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</si>
  <si>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</si>
  <si>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</si>
  <si>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</si>
  <si>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</si>
  <si>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</si>
  <si>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</si>
  <si>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</si>
  <si>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</si>
  <si>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</si>
  <si>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</si>
  <si>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</si>
  <si>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</si>
  <si>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</si>
  <si>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</si>
  <si>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</si>
  <si>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</si>
  <si>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</si>
  <si>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</si>
  <si>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</si>
  <si>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</si>
  <si>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</si>
  <si>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</si>
  <si>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</si>
  <si>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</si>
  <si>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</si>
  <si>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</si>
  <si>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</si>
  <si>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</si>
  <si>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</si>
  <si>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</si>
  <si>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</si>
  <si>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</si>
  <si>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</si>
  <si>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</si>
  <si>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</si>
  <si>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</si>
  <si>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</si>
  <si>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</si>
  <si>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</si>
  <si>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</si>
  <si>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</si>
  <si>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</si>
  <si>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</si>
  <si>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</si>
  <si>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</si>
  <si>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</si>
  <si>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</si>
  <si>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</si>
  <si>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</si>
  <si>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</si>
  <si>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</si>
  <si>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</si>
  <si>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</si>
  <si>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</si>
  <si>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</si>
  <si>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</si>
  <si>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</si>
  <si>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</si>
  <si>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</si>
  <si>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</si>
  <si>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</si>
  <si>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</si>
  <si>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</si>
  <si>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</si>
  <si>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</si>
  <si>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</si>
  <si>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</si>
  <si>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</si>
  <si>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</si>
  <si>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</si>
  <si>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</si>
  <si>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</si>
  <si>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</si>
  <si>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</si>
  <si>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</si>
  <si>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</si>
  <si>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</si>
  <si>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</si>
  <si>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</si>
  <si>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</si>
  <si>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</si>
  <si>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</si>
  <si>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</si>
  <si>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</si>
  <si>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</si>
  <si>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</si>
  <si>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</si>
  <si>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</si>
  <si>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</si>
  <si>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</si>
  <si>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</si>
  <si>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</si>
  <si>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</si>
  <si>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</si>
  <si>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</si>
  <si>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</si>
  <si>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</si>
  <si>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</si>
  <si>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</si>
  <si>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</si>
  <si>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</si>
  <si>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</si>
  <si>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</si>
  <si>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</si>
  <si>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</si>
  <si>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</si>
  <si>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</si>
  <si>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</si>
  <si>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</si>
  <si>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</si>
  <si>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</si>
  <si>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</si>
  <si>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</si>
  <si>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</si>
  <si>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</si>
  <si>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</si>
  <si>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</si>
  <si>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</si>
  <si>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</si>
  <si>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</si>
  <si>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</si>
  <si>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</si>
  <si>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</si>
  <si>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</si>
  <si>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</si>
  <si>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</si>
  <si>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</si>
  <si>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</si>
  <si>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</si>
  <si>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</si>
  <si>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</si>
  <si>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</si>
  <si>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</si>
  <si>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</si>
  <si>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</si>
  <si>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</si>
  <si>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</si>
  <si>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</si>
  <si>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</si>
  <si>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</si>
  <si>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</si>
  <si>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</si>
  <si>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</si>
  <si>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</si>
  <si>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</si>
  <si>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</si>
  <si>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</si>
  <si>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</si>
  <si>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</si>
  <si>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</si>
  <si>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</si>
  <si>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</si>
  <si>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</si>
  <si>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</si>
  <si>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</si>
  <si>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</si>
  <si>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</si>
  <si>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</si>
  <si>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</si>
  <si>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</si>
  <si>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</si>
  <si>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</si>
  <si>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</si>
  <si>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</si>
  <si>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</si>
  <si>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</si>
  <si>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</si>
  <si>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</si>
  <si>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</si>
  <si>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</si>
  <si>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</si>
  <si>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</si>
  <si>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</si>
  <si>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</si>
  <si>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</si>
  <si>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</si>
  <si>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</si>
  <si>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</si>
  <si>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</si>
  <si>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</si>
  <si>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</si>
  <si>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</si>
  <si>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</si>
  <si>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</si>
  <si>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</si>
  <si>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</si>
  <si>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</si>
  <si>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</si>
  <si>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</si>
  <si>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</si>
  <si>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</si>
  <si>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</si>
  <si>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</si>
  <si>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</si>
  <si>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</si>
  <si>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</si>
  <si>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</si>
  <si>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</si>
  <si>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</si>
  <si>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</si>
  <si>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</si>
  <si>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</si>
  <si>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</si>
  <si>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</si>
  <si>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</si>
  <si>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</si>
  <si>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</si>
  <si>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</si>
  <si>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</si>
  <si>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</si>
  <si>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</si>
  <si>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</si>
  <si>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</si>
  <si>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</si>
  <si>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</si>
  <si>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</si>
  <si>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</si>
  <si>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</si>
  <si>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</si>
  <si>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</si>
  <si>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</si>
  <si>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</si>
  <si>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</si>
  <si>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</si>
  <si>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</si>
  <si>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</si>
  <si>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</si>
  <si>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</si>
  <si>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</si>
  <si>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</si>
  <si>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</si>
  <si>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</si>
  <si>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</si>
  <si>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</si>
  <si>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</si>
  <si>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</si>
  <si>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</si>
  <si>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</si>
  <si>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</si>
  <si>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</si>
  <si>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</si>
  <si>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</si>
  <si>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</si>
  <si>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</si>
  <si>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</si>
  <si>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</si>
  <si>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</si>
  <si>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</si>
  <si>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</si>
  <si>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</si>
  <si>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</si>
  <si>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</si>
  <si>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</si>
  <si>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</si>
  <si>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</si>
  <si>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</si>
  <si>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</si>
  <si>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</si>
  <si>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</si>
  <si>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</si>
  <si>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</si>
  <si>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</si>
  <si>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</si>
  <si>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</si>
  <si>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</si>
  <si>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</si>
  <si>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</si>
  <si>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</si>
  <si>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</si>
  <si>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</si>
  <si>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</si>
  <si>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</si>
  <si>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</si>
  <si>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</si>
  <si>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</si>
  <si>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</si>
  <si>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</si>
  <si>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</si>
  <si>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</si>
  <si>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</si>
  <si>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</si>
  <si>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</si>
  <si>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</si>
  <si>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</si>
  <si>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</si>
  <si>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</si>
  <si>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</si>
  <si>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</si>
  <si>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</si>
  <si>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</si>
  <si>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</si>
  <si>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</si>
  <si>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</si>
  <si>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</si>
  <si>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</si>
  <si>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</si>
  <si>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</si>
  <si>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</si>
  <si>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</si>
  <si>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</si>
  <si>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</si>
  <si>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</si>
  <si>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</si>
  <si>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</si>
  <si>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</si>
  <si>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</si>
  <si>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</si>
  <si>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</si>
  <si>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</si>
  <si>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</si>
  <si>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</si>
  <si>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</si>
  <si>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</si>
  <si>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</si>
  <si>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</si>
  <si>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</si>
  <si>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</si>
  <si>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</si>
  <si>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</si>
  <si>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</si>
  <si>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</si>
  <si>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</si>
  <si>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</si>
  <si>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</si>
  <si>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</si>
  <si>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</si>
  <si>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</si>
  <si>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</si>
  <si>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</si>
  <si>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</si>
  <si>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</si>
  <si>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</si>
  <si>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</si>
  <si>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</si>
  <si>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</si>
  <si>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</si>
  <si>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</si>
  <si>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</si>
  <si>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</si>
  <si>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</si>
  <si>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</si>
  <si>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</si>
  <si>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</si>
  <si>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</si>
  <si>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</si>
  <si>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</si>
  <si>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</si>
  <si>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</si>
  <si>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</si>
  <si>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</si>
  <si>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</si>
  <si>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</si>
  <si>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</si>
  <si>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</si>
  <si>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</si>
  <si>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</si>
  <si>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</si>
  <si>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</si>
  <si>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</si>
  <si>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</si>
  <si>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</si>
  <si>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</si>
  <si>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</si>
  <si>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</si>
  <si>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</si>
  <si>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</si>
  <si>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</si>
  <si>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</si>
  <si>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</si>
  <si>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</si>
  <si>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</si>
  <si>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</si>
  <si>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</si>
  <si>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</si>
  <si>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</si>
  <si>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</si>
  <si>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</si>
  <si>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</si>
  <si>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</si>
  <si>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</si>
  <si>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</si>
  <si>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</si>
  <si>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</si>
  <si>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</si>
  <si>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</si>
  <si>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</si>
  <si>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</si>
  <si>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</si>
  <si>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</si>
  <si>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</si>
  <si>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</si>
  <si>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</si>
  <si>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</si>
  <si>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</si>
  <si>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</si>
  <si>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</si>
  <si>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</si>
  <si>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</si>
  <si>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</si>
  <si>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</si>
  <si>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</si>
  <si>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</si>
  <si>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</si>
  <si>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</si>
  <si>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</si>
  <si>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</si>
  <si>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</si>
  <si>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</si>
  <si>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</si>
  <si>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</si>
  <si>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</si>
  <si>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</si>
  <si>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</si>
  <si>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</si>
  <si>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</si>
  <si>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</si>
  <si>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</si>
  <si>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</si>
  <si>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</si>
  <si>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</si>
  <si>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</si>
  <si>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</si>
  <si>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</si>
  <si>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</si>
  <si>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</si>
  <si>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</si>
  <si>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</si>
  <si>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</si>
  <si>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</si>
  <si>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</si>
  <si>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</si>
  <si>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</si>
  <si>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</si>
  <si>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</si>
  <si>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</si>
  <si>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</si>
  <si>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</si>
  <si>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</si>
  <si>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</si>
  <si>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</si>
  <si>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</si>
  <si>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</si>
  <si>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</si>
  <si>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</si>
  <si>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</si>
  <si>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</si>
  <si>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</si>
  <si>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</si>
  <si>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</si>
  <si>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</si>
  <si>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</si>
  <si>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</si>
  <si>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</si>
  <si>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</si>
  <si>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</si>
  <si>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</si>
  <si>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</si>
  <si>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</si>
  <si>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</si>
  <si>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</si>
  <si>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</si>
  <si>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</si>
  <si>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</si>
  <si>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</si>
  <si>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</si>
  <si>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</si>
  <si>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</si>
  <si>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</si>
  <si>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</si>
  <si>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</si>
  <si>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</si>
  <si>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</si>
  <si>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</si>
  <si>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</si>
  <si>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</si>
  <si>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</si>
  <si>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</si>
  <si>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</si>
  <si>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</si>
  <si>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</si>
  <si>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</si>
  <si>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</si>
  <si>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</si>
  <si>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</si>
  <si>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</si>
  <si>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</si>
  <si>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</si>
  <si>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</si>
  <si>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</si>
  <si>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</si>
  <si>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</si>
  <si>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</si>
  <si>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</si>
  <si>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</si>
  <si>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</si>
  <si>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</si>
  <si>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</si>
  <si>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</si>
  <si>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</si>
  <si>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</si>
  <si>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</si>
  <si>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</si>
  <si>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</si>
  <si>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</si>
  <si>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</si>
  <si>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</si>
  <si>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</si>
  <si>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</si>
  <si>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</si>
  <si>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</si>
  <si>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</si>
  <si>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</si>
  <si>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</si>
  <si>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</si>
  <si>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</si>
  <si>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</si>
  <si>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</si>
  <si>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</si>
  <si>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</si>
  <si>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</si>
  <si>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</si>
  <si>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</si>
  <si>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</si>
  <si>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</si>
  <si>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</si>
  <si>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</si>
  <si>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</si>
  <si>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</si>
  <si>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</si>
  <si>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</si>
  <si>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</si>
  <si>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</si>
  <si>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</si>
  <si>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</si>
  <si>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</si>
  <si>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</si>
  <si>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</si>
  <si>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</si>
  <si>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</si>
  <si>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</si>
  <si>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</si>
  <si>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</si>
  <si>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</si>
  <si>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</si>
  <si>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</si>
  <si>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</si>
  <si>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</si>
  <si>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</si>
  <si>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</si>
  <si>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</si>
  <si>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</si>
  <si>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</si>
  <si>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</si>
  <si>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</si>
  <si>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</si>
  <si>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</si>
  <si>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</si>
  <si>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</si>
  <si>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</si>
  <si>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</si>
  <si>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</si>
  <si>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</si>
  <si>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</si>
  <si>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</si>
  <si>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</si>
  <si>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</si>
  <si>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</si>
  <si>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</si>
  <si>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</si>
  <si>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</si>
  <si>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</si>
  <si>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</si>
  <si>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</si>
  <si>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</si>
  <si>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</si>
  <si>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</si>
  <si>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</si>
  <si>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</si>
  <si>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</si>
  <si>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</si>
  <si>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</si>
  <si>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</si>
  <si>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</si>
  <si>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</si>
  <si>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</si>
  <si>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</si>
  <si>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</si>
  <si>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</si>
  <si>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</si>
  <si>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</si>
  <si>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</si>
  <si>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</si>
  <si>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</si>
  <si>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</si>
  <si>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</si>
  <si>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</si>
  <si>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</si>
  <si>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</si>
  <si>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</si>
  <si>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</si>
  <si>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</si>
  <si>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</si>
  <si>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</si>
  <si>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</si>
  <si>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</si>
  <si>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</si>
  <si>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</si>
  <si>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</si>
  <si>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</si>
  <si>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</si>
  <si>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</si>
  <si>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</si>
  <si>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</si>
  <si>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</si>
  <si>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</si>
  <si>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</si>
  <si>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</si>
  <si>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</si>
  <si>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</si>
  <si>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</si>
  <si>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</si>
  <si>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</si>
  <si>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</si>
  <si>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</si>
  <si>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</si>
  <si>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</si>
  <si>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</si>
  <si>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</si>
  <si>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</si>
  <si>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</si>
  <si>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</si>
  <si>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</si>
  <si>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</si>
  <si>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</si>
  <si>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</si>
  <si>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</si>
  <si>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</si>
  <si>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</si>
  <si>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</si>
  <si>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</si>
  <si>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</si>
  <si>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</si>
  <si>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</si>
  <si>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</si>
  <si>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</si>
  <si>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</si>
  <si>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</si>
  <si>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</si>
  <si>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</si>
  <si>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</si>
  <si>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</si>
  <si>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</si>
  <si>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</si>
  <si>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</si>
  <si>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</si>
  <si>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</si>
  <si>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</si>
  <si>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</si>
  <si>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</si>
  <si>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</si>
  <si>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</si>
  <si>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</si>
  <si>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</si>
  <si>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</si>
  <si>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</si>
  <si>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</si>
  <si>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</si>
  <si>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</si>
  <si>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</si>
  <si>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</si>
  <si>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</si>
  <si>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</si>
  <si>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</si>
  <si>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</si>
  <si>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</si>
  <si>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</si>
  <si>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</si>
  <si>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</si>
  <si>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</si>
  <si>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</si>
  <si>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</si>
  <si>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</si>
  <si>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</si>
  <si>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</si>
  <si>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</si>
  <si>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</si>
  <si>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</si>
  <si>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</si>
  <si>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</si>
  <si>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</si>
  <si>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</si>
  <si>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</si>
  <si>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</si>
  <si>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</si>
  <si>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</si>
  <si>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</si>
  <si>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</si>
  <si>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</si>
  <si>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</si>
  <si>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</si>
  <si>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</si>
  <si>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</si>
  <si>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</si>
  <si>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</si>
  <si>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</si>
  <si>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</si>
  <si>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</si>
  <si>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</si>
  <si>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</si>
  <si>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</si>
  <si>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</si>
  <si>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</si>
  <si>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</si>
  <si>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</si>
  <si>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</si>
  <si>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</si>
  <si>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</si>
  <si>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</si>
  <si>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</si>
  <si>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</si>
  <si>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</si>
  <si>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</si>
  <si>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</si>
  <si>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</si>
  <si>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</si>
  <si>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</si>
  <si>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</si>
  <si>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</si>
  <si>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</si>
  <si>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</si>
  <si>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</si>
  <si>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</si>
  <si>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</si>
  <si>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</si>
  <si>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</si>
  <si>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</si>
  <si>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</si>
  <si>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</si>
  <si>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</si>
  <si>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</si>
  <si>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</si>
  <si>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</si>
  <si>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</si>
  <si>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</si>
  <si>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</si>
  <si>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</si>
  <si>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</si>
  <si>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</si>
  <si>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</si>
  <si>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</si>
  <si>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</si>
  <si>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</si>
  <si>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</si>
  <si>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</si>
  <si>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</si>
  <si>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</si>
  <si>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</si>
  <si>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</si>
  <si>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</si>
  <si>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</si>
  <si>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</si>
  <si>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</si>
  <si>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</si>
  <si>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</si>
  <si>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</si>
  <si>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</si>
  <si>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</si>
  <si>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</si>
  <si>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</si>
  <si>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</si>
  <si>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</si>
  <si>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</si>
  <si>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</si>
  <si>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</si>
  <si>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</si>
  <si>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</si>
  <si>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</si>
  <si>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</si>
  <si>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</si>
  <si>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</si>
  <si>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</si>
  <si>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</si>
  <si>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</si>
  <si>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</si>
  <si>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</si>
  <si>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</si>
  <si>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</si>
  <si>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</si>
  <si>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</si>
  <si>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</si>
  <si>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</si>
  <si>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</si>
  <si>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</si>
  <si>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</si>
  <si>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</si>
  <si>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</si>
  <si>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</si>
  <si>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</si>
  <si>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</si>
  <si>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</si>
  <si>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</si>
  <si>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</si>
  <si>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</si>
  <si>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</si>
  <si>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</si>
  <si>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</si>
  <si>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</si>
  <si>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</si>
  <si>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</si>
  <si>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</si>
  <si>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</si>
  <si>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</si>
  <si>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</si>
  <si>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</si>
  <si>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</si>
  <si>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</si>
  <si>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</si>
  <si>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</si>
  <si>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</si>
  <si>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</si>
  <si>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</si>
  <si>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</si>
  <si>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</si>
  <si>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</si>
  <si>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</si>
  <si>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</si>
  <si>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</si>
  <si>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</si>
  <si>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</si>
  <si>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</si>
  <si>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</si>
  <si>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</si>
  <si>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</si>
  <si>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</si>
  <si>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</si>
  <si>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</si>
  <si>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</si>
  <si>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</si>
  <si>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</si>
  <si>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</si>
  <si>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</si>
  <si>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</si>
  <si>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</si>
  <si>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</si>
  <si>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</si>
  <si>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</si>
  <si>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</si>
  <si>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</si>
  <si>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</si>
  <si>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</si>
  <si>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</si>
  <si>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</si>
  <si>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</si>
  <si>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</si>
  <si>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</si>
  <si>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</si>
  <si>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</si>
  <si>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</si>
  <si>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</si>
  <si>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</si>
  <si>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</si>
  <si>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</si>
  <si>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</si>
  <si>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</si>
  <si>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</si>
  <si>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</si>
  <si>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</si>
  <si>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</si>
  <si>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</si>
  <si>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</si>
  <si>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</si>
  <si>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</si>
  <si>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</si>
  <si>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</si>
  <si>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</si>
  <si>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</si>
  <si>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</si>
  <si>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</si>
  <si>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</si>
  <si>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</si>
  <si>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</si>
  <si>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</si>
  <si>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</si>
  <si>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</si>
  <si>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</si>
  <si>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</si>
  <si>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</si>
  <si>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</si>
  <si>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</si>
  <si>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</si>
  <si>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</si>
  <si>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</si>
  <si>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</si>
  <si>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</si>
  <si>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</si>
  <si>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</si>
  <si>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</si>
  <si>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</si>
  <si>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</si>
  <si>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</si>
  <si>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</si>
  <si>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</si>
  <si>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</si>
  <si>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</si>
  <si>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</si>
  <si>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</si>
  <si>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</si>
  <si>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</si>
  <si>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</si>
  <si>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</si>
  <si>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</si>
  <si>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</si>
  <si>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</si>
  <si>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</si>
  <si>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</si>
  <si>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</si>
  <si>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</si>
  <si>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</si>
  <si>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</si>
  <si>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</si>
  <si>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</si>
  <si>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</si>
  <si>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</si>
  <si>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</si>
  <si>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</si>
  <si>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</si>
  <si>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</si>
  <si>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</si>
  <si>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</si>
  <si>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</si>
  <si>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</si>
  <si>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</si>
  <si>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</si>
  <si>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</si>
  <si>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</si>
  <si>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</si>
  <si>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</si>
  <si>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</si>
  <si>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</si>
  <si>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</si>
  <si>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</si>
  <si>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</si>
  <si>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</si>
  <si>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</si>
  <si>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</si>
  <si>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</si>
  <si>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</si>
  <si>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</si>
  <si>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</si>
  <si>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</si>
  <si>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</si>
  <si>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</si>
  <si>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</si>
  <si>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</si>
  <si>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</si>
  <si>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</si>
  <si>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</si>
  <si>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</si>
  <si>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</si>
  <si>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</si>
  <si>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</si>
  <si>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</si>
  <si>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</si>
  <si>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</si>
  <si>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</si>
  <si>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</si>
  <si>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</si>
  <si>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</si>
  <si>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</si>
  <si>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</si>
  <si>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</si>
  <si>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</si>
  <si>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</si>
  <si>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</si>
  <si>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</si>
  <si>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</si>
  <si>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</si>
  <si>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</si>
  <si>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</si>
  <si>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</si>
  <si>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</si>
  <si>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</si>
  <si>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</si>
  <si>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</si>
  <si>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</si>
  <si>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</si>
  <si>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</si>
  <si>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</si>
  <si>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</si>
  <si>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</si>
  <si>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</si>
  <si>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</si>
  <si>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</si>
  <si>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</si>
  <si>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</si>
  <si>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</si>
  <si>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</si>
  <si>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</si>
  <si>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</si>
  <si>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</si>
  <si>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</si>
  <si>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</si>
  <si>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</si>
  <si>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</si>
  <si>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</si>
  <si>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</si>
  <si>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</si>
  <si>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</si>
  <si>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</si>
  <si>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</si>
  <si>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</si>
  <si>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</si>
  <si>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</si>
  <si>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</si>
  <si>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</si>
  <si>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</si>
  <si>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</si>
  <si>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</si>
  <si>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</si>
  <si>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</si>
  <si>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</si>
  <si>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</si>
  <si>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</si>
  <si>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</si>
  <si>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</si>
  <si>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</si>
  <si>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</si>
  <si>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</si>
  <si>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</si>
  <si>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</si>
  <si>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</si>
  <si>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</si>
  <si>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</si>
  <si>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</si>
  <si>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</si>
  <si>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</si>
  <si>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</si>
  <si>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</si>
  <si>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</si>
  <si>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</si>
  <si>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</si>
  <si>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</si>
  <si>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</si>
  <si>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</si>
  <si>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</si>
  <si>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</si>
  <si>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</si>
  <si>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</si>
  <si>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</si>
  <si>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</si>
  <si>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</si>
  <si>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</si>
  <si>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</si>
  <si>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</si>
  <si>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</si>
  <si>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</si>
  <si>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</si>
  <si>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</si>
  <si>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</si>
  <si>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</si>
  <si>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</si>
  <si>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</si>
  <si>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</si>
  <si>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</si>
  <si>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</si>
  <si>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</si>
  <si>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</si>
  <si>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</si>
  <si>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</si>
  <si>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</si>
  <si>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</si>
  <si>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</si>
  <si>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</si>
  <si>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</si>
  <si>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</si>
  <si>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</si>
  <si>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</si>
  <si>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</si>
  <si>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</si>
  <si>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</si>
  <si>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</si>
  <si>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</si>
  <si>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</si>
  <si>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</si>
  <si>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</si>
  <si>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</si>
  <si>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</si>
  <si>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</si>
  <si>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</si>
  <si>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</si>
  <si>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</si>
  <si>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</si>
  <si>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</si>
  <si>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</si>
  <si>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</si>
  <si>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</si>
  <si>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</si>
  <si>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</si>
  <si>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</si>
  <si>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</si>
  <si>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</si>
  <si>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</si>
  <si>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</si>
  <si>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</si>
  <si>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</si>
  <si>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</si>
  <si>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</si>
  <si>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</si>
  <si>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</si>
  <si>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</si>
  <si>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</si>
  <si>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</si>
  <si>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</si>
  <si>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</si>
  <si>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</si>
  <si>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</si>
  <si>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</si>
  <si>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</si>
  <si>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</si>
  <si>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</si>
  <si>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</si>
  <si>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</si>
  <si>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</si>
  <si>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</si>
  <si>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</si>
  <si>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</si>
  <si>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</si>
  <si>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</si>
  <si>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</si>
  <si>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</si>
  <si>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</si>
  <si>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</si>
  <si>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</si>
  <si>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</si>
  <si>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</si>
  <si>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</si>
  <si>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</si>
  <si>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</si>
  <si>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</si>
  <si>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</si>
  <si>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</si>
  <si>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</si>
  <si>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</si>
  <si>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</si>
  <si>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</si>
  <si>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</si>
  <si>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</si>
  <si>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</si>
  <si>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</si>
  <si>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</si>
  <si>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</si>
  <si>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</si>
  <si>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</si>
  <si>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</si>
  <si>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</si>
  <si>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</si>
  <si>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</si>
  <si>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</si>
  <si>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</si>
  <si>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</si>
  <si>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</si>
  <si>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</si>
  <si>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</si>
  <si>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</si>
  <si>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</si>
  <si>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</si>
  <si>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</si>
  <si>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</si>
  <si>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</si>
  <si>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</si>
  <si>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</si>
  <si>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</si>
  <si>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</si>
  <si>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</si>
  <si>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</si>
  <si>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</si>
  <si>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</si>
  <si>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</si>
  <si>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</si>
  <si>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</si>
  <si>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</si>
  <si>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</si>
  <si>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</si>
  <si>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</si>
  <si>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</si>
  <si>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</si>
  <si>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</si>
  <si>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</si>
  <si>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</si>
  <si>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</si>
  <si>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</si>
  <si>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</si>
  <si>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</si>
  <si>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</si>
  <si>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</si>
  <si>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</si>
  <si>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</si>
  <si>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</si>
  <si>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</si>
  <si>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</si>
  <si>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</si>
  <si>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</si>
  <si>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</si>
  <si>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</si>
  <si>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</si>
  <si>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</si>
  <si>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</si>
  <si>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</si>
  <si>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</si>
  <si>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</si>
  <si>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</si>
  <si>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</si>
  <si>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</si>
  <si>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</si>
  <si>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</si>
  <si>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</si>
  <si>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</si>
  <si>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</si>
  <si>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</si>
  <si>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</si>
  <si>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</si>
  <si>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</si>
  <si>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</si>
  <si>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</si>
  <si>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</si>
  <si>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</si>
  <si>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</si>
  <si>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</si>
  <si>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</si>
  <si>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</si>
  <si>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</si>
  <si>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</si>
  <si>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</si>
  <si>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</si>
  <si>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</si>
  <si>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</si>
  <si>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</si>
  <si>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</si>
  <si>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</si>
  <si>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</si>
  <si>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</si>
  <si>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</si>
  <si>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</si>
  <si>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</si>
  <si>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</si>
  <si>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</si>
  <si>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</si>
  <si>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</si>
  <si>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</si>
  <si>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</si>
  <si>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</si>
  <si>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</si>
  <si>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</si>
  <si>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</si>
  <si>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</si>
  <si>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</si>
  <si>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</si>
  <si>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</si>
  <si>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</si>
  <si>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</si>
  <si>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</si>
  <si>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</si>
  <si>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</si>
  <si>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</si>
  <si>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</si>
  <si>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</si>
  <si>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</si>
  <si>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</si>
  <si>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</si>
  <si>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</si>
  <si>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</si>
  <si>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</si>
  <si>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</si>
  <si>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</si>
  <si>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</si>
  <si>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</si>
  <si>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</si>
  <si>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</si>
  <si>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</si>
  <si>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</si>
  <si>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</si>
  <si>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</si>
  <si>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</si>
  <si>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</si>
  <si>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</si>
  <si>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</si>
  <si>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</si>
  <si>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</si>
  <si>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</si>
  <si>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</si>
  <si>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</si>
  <si>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</si>
  <si>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</si>
  <si>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</si>
  <si>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</si>
  <si>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</si>
  <si>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</si>
  <si>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</si>
  <si>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</si>
  <si>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</si>
  <si>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</si>
  <si>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</si>
  <si>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</si>
  <si>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</si>
  <si>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</si>
  <si>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</si>
  <si>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</si>
  <si>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</si>
  <si>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</si>
  <si>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</si>
  <si>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</si>
  <si>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</si>
  <si>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</si>
  <si>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</si>
  <si>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</si>
  <si>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</si>
  <si>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</si>
  <si>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</si>
  <si>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</si>
  <si>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</si>
  <si>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</si>
  <si>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</si>
  <si>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</si>
  <si>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</si>
  <si>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</si>
  <si>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</si>
  <si>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</si>
  <si>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</si>
  <si>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</si>
  <si>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</si>
  <si>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</si>
  <si>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</si>
  <si>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</si>
  <si>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</si>
  <si>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</si>
  <si>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</si>
  <si>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</si>
  <si>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</si>
  <si>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</si>
  <si>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</si>
  <si>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</si>
  <si>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</si>
  <si>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</si>
  <si>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</si>
  <si>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</si>
  <si>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</si>
  <si>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</si>
  <si>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</si>
  <si>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</si>
  <si>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</si>
  <si>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</si>
  <si>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</si>
  <si>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</si>
  <si>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</si>
  <si>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</si>
  <si>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</si>
  <si>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</si>
  <si>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</si>
  <si>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</si>
  <si>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</si>
  <si>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</si>
  <si>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</si>
  <si>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</si>
  <si>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</si>
  <si>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</si>
  <si>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</si>
  <si>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</si>
  <si>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</si>
  <si>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</si>
  <si>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</si>
  <si>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</si>
  <si>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</si>
  <si>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</si>
  <si>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</si>
  <si>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</si>
  <si>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</si>
  <si>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</si>
  <si>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</si>
  <si>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</si>
  <si>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</si>
  <si>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</si>
  <si>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</si>
  <si>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</si>
  <si>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</si>
  <si>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</si>
  <si>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</si>
  <si>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</si>
  <si>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</si>
  <si>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</si>
  <si>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</si>
  <si>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</si>
  <si>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</si>
  <si>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</si>
  <si>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</si>
  <si>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</si>
  <si>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</si>
  <si>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</si>
  <si>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</si>
  <si>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</si>
  <si>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</si>
  <si>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</si>
  <si>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</si>
  <si>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</si>
  <si>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</si>
  <si>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</si>
  <si>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</si>
  <si>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</si>
  <si>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</si>
  <si>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</si>
  <si>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</si>
  <si>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</si>
  <si>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</si>
  <si>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</si>
  <si>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</si>
  <si>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</si>
  <si>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</si>
  <si>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</si>
  <si>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</si>
  <si>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</si>
  <si>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</si>
  <si>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</si>
  <si>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</si>
  <si>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</si>
  <si>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</si>
  <si>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</si>
  <si>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</si>
  <si>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</si>
  <si>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</si>
  <si>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</si>
  <si>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</si>
  <si>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</si>
  <si>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</si>
  <si>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</si>
  <si>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</si>
  <si>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</si>
  <si>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</si>
  <si>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</si>
  <si>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</si>
  <si>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</si>
  <si>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</si>
  <si>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</si>
  <si>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</si>
  <si>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</si>
  <si>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</si>
  <si>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</si>
  <si>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</si>
  <si>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</si>
  <si>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</si>
  <si>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</si>
  <si>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</si>
  <si>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</si>
  <si>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</si>
  <si>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</si>
  <si>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</si>
  <si>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</si>
  <si>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</si>
  <si>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</si>
  <si>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</si>
  <si>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</si>
  <si>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</si>
  <si>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</si>
  <si>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</si>
  <si>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</si>
  <si>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</si>
  <si>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</si>
  <si>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</si>
  <si>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</si>
  <si>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</si>
  <si>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</si>
  <si>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</si>
  <si>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</si>
  <si>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</si>
  <si>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</si>
  <si>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</si>
  <si>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</si>
  <si>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</si>
  <si>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</si>
  <si>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</si>
  <si>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</si>
  <si>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</si>
  <si>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</si>
  <si>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</si>
  <si>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</si>
  <si>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</si>
  <si>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</si>
  <si>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</si>
  <si>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</si>
  <si>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</si>
  <si>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</si>
  <si>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</si>
  <si>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</si>
  <si>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</si>
  <si>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</si>
  <si>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</si>
  <si>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</si>
  <si>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</si>
  <si>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</si>
  <si>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</si>
  <si>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</si>
  <si>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</si>
  <si>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</si>
  <si>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</si>
  <si>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</si>
  <si>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</si>
  <si>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</si>
  <si>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</si>
  <si>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</si>
  <si>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</si>
  <si>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</si>
  <si>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</si>
  <si>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</si>
  <si>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</si>
  <si>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</si>
  <si>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</si>
  <si>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</si>
  <si>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</si>
  <si>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</si>
  <si>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</si>
  <si>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</si>
  <si>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</si>
  <si>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</si>
  <si>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</si>
  <si>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</si>
  <si>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</si>
  <si>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</si>
  <si>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</si>
  <si>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</si>
  <si>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</si>
  <si>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</si>
  <si>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</si>
  <si>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</si>
  <si>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</si>
  <si>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</si>
  <si>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</si>
  <si>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</si>
  <si>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</si>
  <si>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</si>
  <si>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</si>
  <si>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</si>
  <si>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</si>
  <si>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</si>
  <si>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</si>
  <si>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</si>
  <si>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</si>
  <si>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</si>
  <si>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</si>
  <si>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</si>
  <si>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</si>
  <si>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</si>
  <si>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</si>
  <si>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</si>
  <si>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</si>
  <si>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</si>
  <si>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</si>
  <si>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</si>
  <si>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</si>
  <si>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</si>
  <si>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</si>
  <si>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</si>
  <si>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</si>
  <si>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</si>
  <si>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</si>
  <si>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</si>
  <si>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</si>
  <si>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</si>
  <si>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</si>
  <si>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</si>
  <si>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</si>
  <si>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</si>
  <si>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</si>
  <si>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</si>
  <si>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</si>
  <si>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</si>
  <si>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</si>
  <si>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</si>
  <si>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</si>
  <si>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</si>
  <si>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</si>
  <si>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</si>
  <si>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</si>
  <si>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</si>
  <si>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</si>
  <si>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</si>
  <si>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</si>
  <si>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</si>
  <si>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</si>
  <si>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</si>
  <si>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</si>
  <si>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</si>
  <si>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</si>
  <si>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</si>
  <si>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</si>
  <si>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</si>
  <si>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</si>
  <si>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</si>
  <si>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</si>
  <si>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</si>
  <si>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</si>
  <si>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</si>
  <si>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</si>
  <si>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</si>
  <si>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</si>
  <si>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</si>
  <si>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</si>
  <si>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</si>
  <si>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</si>
  <si>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</si>
  <si>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</si>
  <si>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</si>
  <si>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</si>
  <si>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</si>
  <si>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</si>
  <si>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</si>
  <si>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</si>
  <si>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</si>
  <si>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</si>
  <si>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</si>
  <si>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</si>
  <si>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</si>
  <si>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</si>
  <si>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</si>
  <si>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</si>
  <si>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</si>
  <si>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</si>
  <si>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</si>
  <si>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</si>
  <si>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</si>
  <si>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</si>
  <si>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</si>
  <si>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</si>
  <si>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</si>
  <si>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</si>
  <si>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</si>
  <si>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</si>
  <si>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</si>
  <si>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</si>
  <si>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</si>
  <si>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</si>
  <si>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</si>
  <si>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</si>
  <si>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</si>
  <si>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</si>
  <si>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</si>
  <si>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</si>
  <si>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</si>
  <si>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</si>
  <si>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</si>
  <si>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</si>
  <si>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</si>
  <si>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</si>
  <si>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</si>
  <si>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</si>
  <si>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</si>
  <si>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</si>
  <si>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</si>
  <si>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</si>
  <si>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</si>
  <si>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</si>
  <si>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</si>
  <si>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</si>
  <si>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</si>
  <si>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</si>
  <si>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</si>
  <si>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</si>
  <si>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</si>
  <si>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</si>
  <si>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</si>
  <si>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</si>
  <si>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</si>
  <si>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</si>
  <si>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</si>
  <si>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</si>
  <si>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</si>
  <si>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</si>
  <si>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</si>
  <si>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</si>
  <si>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</si>
  <si>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</si>
  <si>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</si>
  <si>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</si>
  <si>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</si>
  <si>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</si>
  <si>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</si>
  <si>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</si>
  <si>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</si>
  <si>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</si>
  <si>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</si>
  <si>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</si>
  <si>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</si>
  <si>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</si>
  <si>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</si>
  <si>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</si>
  <si>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</si>
  <si>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</si>
  <si>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</si>
  <si>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</si>
  <si>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</si>
  <si>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</si>
  <si>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</si>
  <si>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</si>
  <si>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</si>
  <si>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</si>
  <si>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</si>
  <si>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</si>
  <si>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</si>
  <si>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</si>
  <si>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</si>
  <si>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</si>
  <si>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</si>
  <si>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</si>
  <si>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</si>
  <si>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</si>
  <si>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</si>
  <si>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</si>
  <si>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</si>
  <si>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</si>
  <si>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</si>
  <si>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</si>
  <si>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</si>
  <si>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</si>
  <si>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</si>
  <si>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</si>
  <si>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</si>
  <si>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</si>
  <si>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</si>
  <si>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</si>
  <si>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</si>
  <si>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</si>
  <si>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</si>
  <si>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</si>
  <si>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</si>
  <si>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</si>
  <si>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</si>
  <si>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</si>
  <si>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</si>
  <si>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</si>
  <si>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</si>
  <si>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</si>
  <si>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</si>
  <si>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</si>
  <si>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</si>
  <si>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</si>
  <si>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</si>
  <si>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</si>
  <si>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</si>
  <si>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</si>
  <si>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</si>
  <si>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</si>
  <si>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</si>
  <si>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</si>
  <si>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</si>
  <si>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</si>
  <si>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</si>
  <si>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</si>
  <si>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</si>
  <si>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</si>
  <si>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</si>
  <si>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</si>
  <si>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</si>
  <si>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</si>
  <si>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</si>
  <si>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</si>
  <si>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</si>
  <si>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</si>
  <si>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</si>
  <si>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</si>
  <si>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</si>
  <si>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</si>
  <si>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</si>
  <si>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</si>
  <si>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</si>
  <si>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</si>
  <si>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</si>
  <si>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</si>
  <si>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</si>
  <si>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</si>
  <si>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</si>
  <si>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</si>
  <si>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</si>
  <si>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</si>
  <si>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</si>
  <si>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</si>
  <si>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</si>
  <si>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</si>
  <si>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</si>
  <si>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</si>
  <si>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</si>
  <si>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</si>
  <si>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</si>
  <si>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</si>
  <si>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</si>
  <si>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</si>
  <si>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</si>
  <si>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</si>
  <si>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</si>
  <si>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</si>
  <si>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</si>
  <si>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</si>
  <si>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</si>
  <si>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</si>
  <si>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</si>
  <si>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</si>
  <si>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</si>
  <si>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</si>
  <si>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</si>
  <si>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</si>
  <si>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</si>
  <si>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</si>
  <si>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</si>
  <si>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</si>
  <si>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</si>
  <si>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</si>
  <si>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</si>
  <si>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</si>
  <si>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</si>
  <si>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</si>
  <si>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</si>
  <si>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</si>
  <si>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</si>
  <si>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</si>
  <si>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</si>
  <si>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</si>
  <si>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</si>
  <si>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</si>
  <si>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</si>
  <si>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</si>
  <si>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</si>
  <si>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</si>
  <si>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</si>
  <si>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</si>
  <si>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</si>
  <si>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</si>
  <si>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</si>
  <si>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</si>
  <si>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</si>
  <si>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</si>
  <si>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</si>
  <si>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</si>
  <si>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</si>
  <si>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</si>
  <si>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</si>
  <si>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</si>
  <si>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</si>
  <si>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</si>
  <si>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</si>
  <si>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</si>
  <si>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</si>
  <si>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</si>
  <si>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</si>
  <si>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</si>
  <si>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</si>
  <si>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</si>
  <si>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</si>
  <si>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</si>
  <si>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</si>
  <si>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</si>
  <si>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</si>
  <si>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</si>
  <si>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</si>
  <si>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</si>
  <si>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</si>
  <si>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</si>
  <si>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</si>
  <si>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</si>
  <si>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</si>
  <si>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</si>
  <si>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</si>
  <si>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</si>
  <si>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</si>
  <si>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</si>
  <si>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</si>
  <si>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</si>
  <si>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</si>
  <si>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</si>
  <si>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</si>
  <si>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</si>
  <si>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</si>
  <si>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</si>
  <si>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</si>
  <si>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</si>
  <si>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</si>
  <si>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</si>
  <si>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</si>
  <si>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</si>
  <si>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</si>
  <si>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</si>
  <si>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</si>
  <si>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</si>
  <si>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</si>
  <si>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</si>
  <si>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</si>
  <si>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</si>
  <si>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</si>
  <si>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</si>
  <si>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</si>
  <si>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</si>
  <si>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</si>
  <si>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</si>
  <si>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</si>
  <si>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</si>
  <si>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</si>
  <si>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</si>
  <si>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</si>
  <si>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</si>
  <si>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</si>
  <si>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</si>
  <si>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</si>
  <si>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</si>
  <si>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</si>
  <si>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</si>
  <si>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</si>
  <si>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</si>
  <si>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</si>
  <si>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</si>
  <si>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</si>
  <si>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</si>
  <si>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</si>
  <si>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</si>
  <si>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</si>
  <si>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</si>
  <si>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</si>
  <si>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</si>
  <si>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</si>
  <si>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</si>
  <si>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</si>
  <si>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</si>
  <si>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</si>
  <si>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</si>
  <si>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</si>
  <si>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</si>
  <si>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</si>
  <si>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</si>
  <si>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</si>
  <si>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</si>
  <si>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</si>
  <si>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</si>
  <si>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</si>
  <si>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</si>
  <si>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</si>
  <si>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</si>
  <si>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</si>
  <si>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</si>
  <si>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</si>
  <si>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</si>
  <si>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</si>
  <si>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</si>
  <si>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</si>
  <si>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</si>
  <si>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</si>
  <si>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</si>
  <si>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</si>
  <si>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</si>
  <si>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</si>
  <si>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</si>
  <si>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</si>
  <si>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</si>
  <si>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</si>
  <si>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</si>
  <si>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</si>
  <si>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</si>
  <si>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</si>
  <si>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</si>
  <si>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</si>
  <si>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</si>
  <si>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</si>
  <si>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</si>
  <si>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</si>
  <si>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</si>
  <si>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</si>
  <si>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</si>
  <si>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</si>
  <si>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</si>
  <si>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</si>
  <si>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</si>
  <si>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</si>
  <si>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</si>
  <si>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</si>
  <si>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</si>
  <si>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</si>
  <si>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</si>
  <si>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</si>
  <si>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</si>
  <si>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</si>
  <si>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</si>
  <si>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</si>
  <si>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</si>
  <si>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</si>
  <si>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</si>
  <si>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</si>
  <si>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</si>
  <si>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</si>
  <si>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</si>
  <si>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</si>
  <si>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</si>
  <si>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</si>
  <si>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</si>
  <si>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</si>
  <si>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</si>
  <si>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</si>
  <si>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</si>
  <si>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</si>
  <si>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</si>
  <si>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</si>
  <si>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</si>
  <si>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</si>
  <si>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</si>
  <si>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</si>
  <si>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</si>
  <si>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</si>
  <si>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</si>
  <si>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</si>
  <si>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</si>
  <si>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</si>
  <si>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</si>
  <si>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</si>
  <si>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</si>
  <si>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</si>
  <si>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</si>
  <si>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</si>
  <si>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</si>
  <si>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</si>
  <si>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</si>
  <si>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</si>
  <si>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</si>
  <si>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</si>
  <si>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</si>
  <si>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</si>
  <si>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</si>
  <si>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</si>
  <si>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</si>
  <si>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</si>
  <si>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</si>
  <si>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</si>
  <si>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</si>
  <si>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</si>
  <si>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</si>
  <si>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</si>
  <si>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</si>
  <si>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</si>
  <si>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</si>
  <si>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</si>
  <si>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</si>
  <si>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</si>
  <si>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</si>
  <si>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</si>
  <si>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</si>
  <si>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</si>
  <si>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</si>
  <si>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</si>
  <si>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</si>
  <si>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</si>
  <si>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</si>
  <si>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</si>
  <si>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</si>
  <si>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</si>
  <si>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</si>
  <si>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</si>
  <si>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</si>
  <si>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</si>
  <si>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</si>
  <si>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</si>
  <si>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</si>
  <si>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</si>
  <si>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</si>
  <si>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</si>
  <si>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</si>
  <si>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</si>
  <si>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</si>
  <si>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</si>
  <si>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</si>
  <si>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</si>
  <si>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</si>
  <si>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</si>
  <si>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</si>
  <si>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</si>
  <si>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</si>
  <si>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</si>
  <si>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</si>
  <si>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</si>
  <si>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</si>
  <si>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</si>
  <si>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</si>
  <si>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</si>
  <si>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</si>
  <si>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</si>
  <si>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</si>
  <si>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</si>
  <si>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</si>
  <si>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</si>
  <si>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</si>
  <si>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</si>
  <si>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</si>
  <si>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</si>
  <si>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</si>
  <si>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</si>
  <si>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</si>
  <si>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</si>
  <si>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</si>
  <si>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</si>
  <si>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</si>
  <si>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</si>
  <si>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</si>
  <si>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</si>
  <si>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</si>
  <si>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</si>
  <si>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</si>
  <si>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</si>
  <si>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</si>
  <si>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</si>
  <si>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</si>
  <si>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</si>
  <si>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</si>
  <si>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</si>
  <si>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</si>
  <si>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</si>
  <si>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</si>
  <si>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</si>
  <si>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</si>
  <si>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</si>
  <si>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</si>
  <si>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</si>
  <si>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</si>
  <si>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</si>
  <si>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</si>
  <si>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</si>
  <si>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</si>
  <si>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</si>
  <si>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</si>
  <si>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</si>
  <si>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</si>
  <si>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</si>
  <si>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</si>
  <si>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</si>
  <si>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</si>
  <si>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</si>
  <si>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</si>
  <si>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</si>
  <si>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</si>
  <si>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</si>
  <si>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</si>
  <si>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</si>
  <si>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</si>
  <si>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</si>
  <si>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</si>
  <si>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</si>
  <si>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</si>
  <si>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</si>
  <si>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</si>
  <si>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</si>
  <si>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</si>
  <si>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</si>
  <si>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</si>
  <si>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</si>
  <si>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</si>
  <si>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</si>
  <si>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</si>
  <si>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</si>
  <si>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</si>
  <si>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</si>
  <si>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</si>
  <si>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</si>
  <si>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</si>
  <si>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</si>
  <si>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</si>
  <si>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</si>
  <si>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</si>
  <si>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</si>
  <si>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</si>
  <si>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</si>
  <si>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</si>
  <si>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</si>
  <si>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</si>
  <si>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</si>
  <si>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</si>
  <si>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</si>
  <si>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</si>
  <si>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</si>
  <si>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</si>
  <si>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</si>
  <si>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</si>
  <si>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</si>
  <si>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</si>
  <si>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</si>
  <si>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</si>
  <si>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</si>
  <si>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</si>
  <si>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</si>
  <si>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</si>
  <si>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</si>
  <si>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</si>
  <si>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</si>
  <si>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</si>
  <si>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</si>
  <si>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</si>
  <si>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</si>
  <si>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</si>
  <si>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</si>
  <si>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</si>
  <si>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</si>
  <si>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</si>
  <si>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</si>
  <si>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</si>
  <si>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</si>
  <si>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</si>
  <si>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</si>
  <si>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</si>
  <si>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</si>
  <si>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</si>
  <si>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</si>
  <si>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</si>
  <si>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</si>
  <si>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</si>
  <si>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</si>
  <si>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</si>
  <si>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</si>
  <si>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</si>
  <si>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</si>
  <si>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</si>
  <si>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</si>
  <si>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</si>
  <si>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</si>
  <si>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</si>
  <si>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</si>
  <si>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</si>
  <si>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</si>
  <si>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</si>
  <si>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</si>
  <si>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</si>
  <si>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</si>
  <si>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</si>
  <si>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</si>
  <si>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</si>
  <si>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</si>
  <si>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</si>
  <si>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</si>
  <si>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</si>
  <si>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</si>
  <si>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</si>
  <si>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</si>
  <si>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</si>
  <si>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</si>
  <si>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</si>
  <si>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</si>
  <si>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</si>
  <si>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</si>
  <si>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</si>
  <si>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</si>
  <si>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</si>
  <si>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</si>
  <si>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</si>
  <si>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</si>
  <si>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</si>
  <si>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</si>
  <si>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</si>
  <si>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</si>
  <si>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</si>
  <si>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</si>
  <si>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</si>
  <si>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</si>
  <si>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</si>
  <si>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</si>
  <si>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</si>
  <si>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</si>
  <si>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</si>
  <si>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</si>
  <si>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</si>
  <si>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</si>
  <si>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</si>
  <si>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</si>
  <si>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</si>
  <si>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</si>
  <si>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</si>
  <si>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</si>
  <si>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</si>
  <si>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</si>
  <si>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</si>
  <si>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</si>
  <si>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</si>
  <si>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</si>
  <si>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</si>
  <si>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</si>
  <si>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</si>
  <si>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</si>
  <si>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</si>
  <si>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</si>
  <si>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</si>
  <si>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</si>
  <si>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</si>
  <si>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</si>
  <si>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</si>
  <si>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</si>
  <si>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</si>
  <si>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</si>
  <si>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</si>
  <si>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</si>
  <si>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</si>
  <si>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</si>
  <si>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</si>
  <si>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</si>
  <si>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</si>
  <si>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</si>
  <si>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</si>
  <si>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</si>
  <si>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</si>
  <si>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</si>
  <si>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</si>
  <si>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</si>
  <si>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</si>
  <si>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</si>
  <si>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</si>
  <si>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</si>
  <si>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</si>
  <si>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</si>
  <si>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</si>
  <si>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</si>
  <si>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</si>
  <si>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</si>
  <si>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</si>
  <si>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</si>
  <si>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</si>
  <si>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</si>
  <si>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</si>
  <si>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</si>
  <si>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</si>
  <si>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</si>
  <si>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</si>
  <si>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</si>
  <si>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</si>
  <si>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</si>
  <si>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</si>
  <si>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</si>
  <si>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</si>
  <si>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</si>
  <si>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</si>
  <si>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</si>
  <si>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</si>
  <si>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</si>
  <si>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</si>
  <si>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</si>
  <si>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</si>
  <si>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</si>
  <si>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</si>
  <si>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</si>
  <si>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</si>
  <si>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</si>
  <si>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</si>
  <si>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</si>
  <si>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</si>
  <si>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</si>
  <si>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</si>
  <si>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</si>
  <si>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</si>
  <si>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</si>
  <si>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</si>
  <si>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</si>
  <si>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</si>
  <si>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</si>
  <si>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</si>
  <si>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</si>
  <si>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</si>
  <si>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</si>
  <si>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</si>
  <si>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</si>
  <si>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</si>
  <si>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</si>
  <si>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</si>
  <si>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</si>
  <si>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</si>
  <si>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</si>
  <si>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</si>
  <si>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</si>
  <si>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</si>
  <si>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</si>
  <si>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</si>
  <si>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</si>
  <si>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</si>
  <si>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</si>
  <si>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</si>
  <si>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</si>
  <si>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</si>
  <si>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</si>
  <si>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</si>
  <si>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</si>
  <si>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</si>
  <si>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</si>
  <si>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</si>
  <si>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</si>
  <si>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</si>
  <si>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</si>
  <si>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</si>
  <si>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</si>
  <si>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</si>
  <si>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</si>
  <si>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</si>
  <si>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</si>
  <si>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</si>
  <si>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</si>
  <si>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</si>
  <si>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</si>
  <si>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</si>
  <si>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</si>
  <si>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</si>
  <si>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</si>
  <si>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</si>
  <si>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</si>
  <si>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</si>
  <si>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</si>
  <si>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</si>
  <si>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</si>
  <si>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</si>
  <si>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</si>
  <si>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</si>
  <si>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</si>
  <si>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</si>
  <si>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</si>
  <si>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</si>
  <si>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</si>
  <si>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</si>
  <si>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</si>
  <si>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</si>
  <si>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</si>
  <si>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</si>
  <si>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</si>
  <si>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</si>
  <si>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</si>
  <si>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</si>
  <si>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</si>
  <si>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</si>
  <si>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</si>
  <si>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</si>
  <si>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</si>
  <si>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</si>
  <si>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</si>
  <si>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</si>
  <si>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</si>
  <si>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</si>
  <si>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</si>
  <si>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</si>
  <si>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</si>
  <si>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</si>
  <si>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</si>
  <si>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</si>
  <si>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</si>
  <si>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</si>
  <si>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</si>
  <si>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</si>
  <si>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</si>
  <si>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</si>
  <si>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</si>
  <si>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</si>
  <si>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</si>
  <si>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</si>
  <si>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</si>
  <si>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</si>
  <si>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</si>
  <si>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</si>
  <si>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</si>
  <si>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</si>
  <si>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</si>
  <si>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</si>
  <si>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</si>
  <si>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</si>
  <si>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</si>
  <si>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</si>
  <si>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</si>
  <si>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</si>
  <si>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</si>
  <si>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</si>
  <si>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</si>
  <si>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</si>
  <si>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</si>
  <si>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</si>
  <si>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</si>
  <si>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</si>
  <si>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</si>
  <si>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</si>
  <si>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</si>
  <si>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</si>
  <si>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</si>
  <si>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</si>
  <si>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</si>
  <si>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</si>
  <si>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</si>
  <si>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</si>
  <si>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</si>
  <si>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</si>
  <si>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</si>
  <si>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</si>
  <si>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</si>
  <si>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</si>
  <si>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</si>
  <si>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</si>
  <si>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</si>
  <si>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</si>
  <si>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</si>
  <si>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</si>
  <si>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</si>
  <si>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</si>
  <si>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</si>
  <si>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</si>
  <si>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</si>
  <si>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</si>
  <si>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</si>
  <si>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</si>
  <si>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</si>
  <si>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</si>
  <si>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</si>
  <si>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</si>
  <si>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</si>
  <si>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</si>
  <si>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</si>
  <si>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</si>
  <si>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</si>
  <si>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</si>
  <si>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</si>
  <si>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</si>
  <si>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</si>
  <si>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</si>
  <si>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</si>
  <si>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</si>
  <si>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</si>
  <si>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</si>
  <si>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</si>
  <si>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</si>
  <si>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</si>
  <si>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</si>
  <si>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</si>
  <si>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</si>
  <si>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</si>
  <si>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</si>
  <si>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</si>
  <si>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</si>
  <si>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</si>
  <si>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</si>
  <si>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</si>
  <si>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</si>
  <si>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</si>
  <si>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</si>
  <si>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</si>
  <si>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</si>
  <si>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</si>
  <si>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</si>
  <si>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</si>
  <si>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</si>
  <si>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</si>
  <si>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</si>
  <si>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</si>
  <si>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</si>
  <si>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</si>
  <si>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</si>
  <si>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</si>
  <si>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</si>
  <si>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</si>
  <si>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</si>
  <si>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</si>
  <si>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</si>
  <si>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</si>
  <si>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</si>
  <si>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</si>
  <si>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</si>
  <si>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</si>
  <si>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</si>
  <si>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</si>
  <si>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</si>
  <si>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</si>
  <si>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</si>
  <si>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</si>
  <si>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</si>
  <si>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</si>
  <si>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</si>
  <si>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</si>
  <si>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</si>
  <si>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</si>
  <si>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</si>
  <si>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</si>
  <si>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</si>
  <si>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</si>
  <si>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</si>
  <si>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</si>
  <si>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</si>
  <si>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</si>
  <si>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</si>
  <si>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</si>
  <si>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</si>
  <si>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</si>
  <si>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</si>
  <si>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</si>
  <si>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</si>
  <si>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</si>
  <si>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</si>
  <si>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</si>
  <si>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</si>
  <si>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</si>
  <si>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</si>
  <si>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</si>
  <si>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</si>
  <si>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</si>
  <si>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</si>
  <si>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</si>
  <si>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</si>
  <si>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</si>
  <si>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</si>
  <si>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</si>
  <si>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</si>
  <si>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</si>
  <si>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</si>
  <si>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</si>
  <si>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</si>
  <si>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</si>
  <si>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</si>
  <si>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</si>
  <si>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</si>
  <si>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</si>
  <si>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</si>
  <si>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</si>
  <si>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</si>
  <si>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</si>
  <si>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</si>
  <si>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</si>
  <si>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</si>
  <si>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</si>
  <si>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</si>
  <si>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</si>
  <si>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</si>
  <si>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</si>
  <si>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</si>
  <si>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</si>
  <si>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</si>
  <si>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</si>
  <si>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</si>
  <si>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</si>
  <si>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</si>
  <si>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</si>
  <si>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</si>
  <si>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</si>
  <si>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</si>
  <si>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</si>
  <si>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</si>
  <si>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</si>
  <si>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</si>
  <si>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</si>
  <si>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</si>
  <si>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</si>
  <si>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</si>
  <si>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</si>
  <si>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</si>
  <si>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</si>
  <si>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</si>
  <si>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</si>
  <si>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</si>
  <si>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</si>
  <si>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</si>
  <si>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</si>
  <si>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</si>
  <si>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</si>
  <si>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</si>
  <si>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</si>
  <si>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</si>
  <si>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</si>
  <si>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</si>
  <si>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</si>
  <si>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</si>
  <si>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</si>
  <si>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</si>
  <si>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</si>
  <si>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</si>
  <si>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</si>
  <si>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</si>
  <si>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</si>
  <si>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</si>
  <si>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</si>
  <si>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</si>
  <si>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</si>
  <si>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</si>
  <si>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</si>
  <si>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</si>
  <si>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</si>
  <si>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</si>
  <si>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</si>
  <si>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</si>
  <si>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</si>
  <si>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</si>
  <si>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</si>
  <si>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</si>
  <si>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</si>
  <si>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</si>
  <si>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</si>
  <si>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</si>
  <si>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</si>
  <si>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</si>
  <si>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</si>
  <si>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</si>
  <si>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</si>
  <si>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</si>
  <si>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</si>
  <si>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</si>
  <si>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</si>
  <si>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</si>
  <si>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</si>
  <si>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</si>
  <si>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</si>
  <si>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</si>
  <si>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</si>
  <si>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</si>
  <si>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</si>
  <si>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</si>
  <si>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</si>
  <si>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</si>
  <si>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</si>
  <si>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</si>
  <si>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</si>
  <si>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</si>
  <si>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</si>
  <si>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</si>
  <si>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</si>
  <si>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</si>
  <si>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</si>
  <si>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</si>
  <si>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</si>
  <si>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</si>
  <si>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</si>
  <si>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</si>
  <si>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</si>
  <si>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</si>
  <si>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</si>
  <si>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</si>
  <si>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</si>
  <si>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</si>
  <si>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</si>
  <si>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</si>
  <si>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</si>
  <si>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</si>
  <si>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</si>
  <si>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</si>
  <si>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</si>
  <si>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</si>
  <si>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</si>
  <si>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</si>
  <si>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</si>
  <si>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</si>
  <si>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</si>
  <si>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</si>
  <si>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</si>
  <si>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</si>
  <si>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</si>
  <si>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</si>
  <si>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</si>
  <si>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</si>
  <si>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</si>
  <si>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</si>
  <si>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</si>
  <si>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</si>
  <si>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</si>
  <si>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</si>
  <si>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</si>
  <si>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</si>
  <si>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</si>
  <si>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</si>
  <si>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</si>
  <si>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</si>
  <si>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</si>
  <si>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</si>
  <si>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</si>
  <si>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</si>
  <si>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</si>
  <si>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</si>
  <si>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</si>
  <si>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</si>
  <si>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</si>
  <si>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</si>
  <si>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</si>
  <si>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</si>
  <si>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</si>
  <si>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</si>
  <si>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</si>
  <si>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</si>
  <si>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</si>
  <si>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</si>
  <si>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</si>
  <si>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</si>
  <si>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</si>
  <si>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</si>
  <si>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</si>
  <si>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</si>
  <si>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</si>
  <si>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</si>
  <si>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</si>
  <si>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</si>
  <si>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</si>
  <si>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</si>
  <si>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</si>
  <si>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</si>
  <si>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</si>
  <si>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</si>
  <si>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</si>
  <si>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</si>
  <si>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</si>
  <si>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</si>
  <si>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</si>
  <si>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</si>
  <si>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</si>
  <si>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</si>
  <si>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</si>
  <si>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</si>
  <si>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</si>
  <si>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</si>
  <si>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</si>
  <si>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</si>
  <si>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</si>
  <si>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</si>
  <si>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</si>
  <si>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</si>
  <si>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</si>
  <si>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</si>
  <si>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</si>
  <si>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</si>
  <si>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</si>
  <si>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</si>
  <si>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</si>
  <si>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</si>
  <si>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</si>
  <si>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</si>
  <si>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</si>
  <si>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</si>
  <si>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</si>
  <si>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</si>
  <si>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</si>
  <si>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</si>
  <si>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</si>
  <si>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</si>
  <si>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</si>
  <si>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</si>
  <si>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</si>
  <si>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</si>
  <si>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</si>
  <si>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</si>
  <si>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</si>
  <si>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</si>
  <si>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</si>
  <si>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</si>
  <si>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</si>
  <si>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</si>
  <si>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</si>
  <si>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</si>
  <si>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</si>
  <si>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</si>
  <si>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</si>
  <si>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</si>
  <si>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</si>
  <si>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</si>
  <si>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</si>
  <si>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</si>
  <si>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</si>
  <si>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</si>
  <si>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</si>
  <si>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</si>
  <si>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</si>
  <si>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</si>
  <si>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</si>
  <si>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</si>
  <si>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</si>
  <si>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</si>
  <si>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</si>
  <si>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</si>
  <si>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</si>
  <si>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</si>
  <si>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</si>
  <si>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</si>
  <si>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</si>
  <si>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</si>
  <si>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</si>
  <si>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</si>
  <si>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</si>
  <si>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</si>
  <si>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</si>
  <si>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</si>
  <si>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</si>
  <si>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</si>
  <si>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</si>
  <si>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</si>
  <si>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</si>
  <si>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</si>
  <si>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</si>
  <si>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</si>
  <si>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</si>
  <si>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</si>
  <si>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</si>
  <si>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</si>
  <si>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</si>
  <si>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</si>
  <si>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</si>
  <si>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</si>
  <si>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</si>
  <si>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</si>
  <si>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</si>
  <si>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</si>
  <si>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</si>
  <si>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</si>
  <si>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</si>
  <si>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</si>
  <si>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</si>
  <si>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</si>
  <si>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</si>
  <si>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</si>
  <si>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</si>
  <si>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</si>
  <si>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</si>
  <si>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</si>
  <si>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</si>
  <si>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</si>
  <si>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</si>
  <si>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</si>
  <si>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</si>
  <si>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</si>
  <si>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</si>
  <si>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</si>
  <si>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</si>
  <si>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</si>
  <si>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</si>
  <si>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</si>
  <si>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</si>
  <si>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</si>
  <si>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</si>
  <si>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</si>
  <si>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</si>
  <si>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</si>
  <si>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</si>
  <si>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</si>
  <si>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</si>
  <si>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</si>
  <si>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</si>
  <si>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</si>
  <si>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</si>
  <si>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</si>
  <si>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</si>
  <si>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</si>
  <si>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</si>
  <si>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</si>
  <si>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</si>
  <si>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</si>
  <si>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</si>
  <si>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</si>
  <si>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</si>
  <si>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</si>
  <si>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</si>
  <si>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</si>
  <si>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</si>
  <si>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</si>
  <si>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</si>
  <si>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</si>
  <si>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</si>
  <si>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</si>
  <si>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</si>
  <si>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</si>
  <si>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</si>
  <si>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</si>
  <si>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</si>
  <si>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</si>
  <si>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</si>
  <si>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</si>
  <si>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</si>
  <si>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</si>
  <si>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</si>
  <si>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</si>
  <si>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</si>
  <si>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</si>
  <si>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</si>
  <si>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</si>
  <si>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</si>
  <si>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</si>
  <si>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</si>
  <si>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</si>
  <si>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</si>
  <si>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</si>
  <si>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</si>
  <si>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</si>
  <si>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</si>
  <si>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</si>
  <si>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</si>
  <si>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</si>
  <si>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</si>
  <si>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</si>
  <si>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</si>
  <si>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</si>
  <si>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</si>
  <si>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</si>
  <si>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</si>
  <si>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</si>
  <si>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</si>
  <si>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</si>
  <si>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</si>
  <si>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</si>
  <si>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</si>
  <si>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</si>
  <si>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</si>
  <si>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</si>
  <si>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</si>
  <si>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</si>
  <si>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</si>
  <si>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</si>
  <si>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</si>
  <si>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</si>
  <si>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</si>
  <si>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</si>
  <si>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</si>
  <si>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</si>
  <si>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</si>
  <si>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</si>
  <si>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</si>
  <si>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</si>
  <si>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</si>
  <si>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</si>
  <si>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</si>
  <si>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</si>
  <si>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</si>
  <si>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</si>
  <si>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</si>
  <si>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</si>
  <si>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</si>
  <si>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</si>
  <si>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</si>
  <si>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</si>
  <si>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</si>
  <si>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</si>
  <si>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</si>
  <si>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</si>
  <si>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</si>
  <si>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</si>
  <si>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</si>
  <si>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</si>
  <si>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</si>
  <si>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</si>
  <si>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</si>
  <si>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</si>
  <si>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</si>
  <si>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</si>
  <si>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</si>
  <si>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</si>
  <si>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</si>
  <si>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</si>
  <si>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</si>
  <si>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</si>
  <si>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</si>
  <si>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</si>
  <si>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</si>
  <si>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</si>
  <si>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</si>
  <si>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</si>
  <si>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</si>
  <si>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</si>
  <si>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</si>
  <si>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</si>
  <si>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</si>
  <si>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</si>
  <si>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</si>
  <si>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</si>
  <si>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</si>
  <si>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</si>
  <si>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</si>
  <si>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</si>
  <si>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</si>
  <si>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</si>
  <si>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</si>
  <si>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</si>
  <si>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</si>
  <si>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</si>
  <si>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</si>
  <si>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</si>
  <si>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</si>
  <si>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</si>
  <si>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</si>
  <si>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</si>
  <si>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</si>
  <si>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</si>
  <si>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</si>
  <si>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</si>
  <si>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</si>
  <si>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</si>
  <si>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</si>
  <si>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</si>
  <si>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</si>
  <si>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</si>
  <si>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</si>
  <si>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</si>
  <si>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</si>
  <si>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</si>
  <si>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</si>
  <si>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</si>
  <si>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</si>
  <si>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</si>
  <si>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</si>
  <si>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</si>
  <si>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</si>
  <si>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</si>
  <si>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</si>
  <si>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</si>
  <si>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</si>
  <si>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</si>
  <si>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</si>
  <si>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</si>
  <si>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</si>
  <si>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</si>
  <si>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</si>
  <si>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</si>
  <si>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</si>
  <si>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</si>
  <si>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</si>
  <si>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</si>
  <si>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</si>
  <si>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</si>
  <si>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</si>
  <si>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</si>
  <si>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</si>
  <si>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</si>
  <si>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</si>
  <si>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</si>
  <si>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</si>
  <si>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</si>
  <si>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</si>
  <si>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</si>
  <si>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</si>
  <si>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</si>
  <si>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</si>
  <si>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</si>
  <si>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</si>
  <si>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</si>
  <si>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</si>
  <si>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</si>
  <si>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</si>
  <si>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</si>
  <si>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</si>
  <si>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</si>
  <si>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</si>
  <si>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</si>
  <si>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</si>
  <si>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</si>
  <si>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</si>
  <si>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</si>
  <si>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</si>
  <si>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</si>
  <si>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</si>
  <si>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</si>
  <si>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</si>
  <si>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</si>
  <si>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</si>
  <si>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</si>
  <si>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</si>
  <si>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</si>
  <si>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</si>
  <si>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</si>
  <si>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</si>
  <si>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</si>
  <si>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</si>
  <si>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</si>
  <si>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</si>
  <si>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</si>
  <si>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</si>
  <si>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</si>
  <si>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</si>
  <si>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</si>
  <si>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</si>
  <si>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</si>
  <si>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</si>
  <si>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</si>
  <si>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</si>
  <si>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</si>
  <si>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</si>
  <si>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</si>
  <si>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</si>
  <si>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</si>
  <si>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</si>
  <si>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</si>
  <si>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</si>
  <si>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</si>
  <si>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</si>
  <si>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</si>
  <si>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</si>
  <si>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</si>
  <si>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</si>
  <si>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</si>
  <si>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</si>
  <si>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</si>
  <si>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</si>
  <si>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</si>
  <si>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</si>
  <si>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</si>
  <si>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</si>
  <si>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</si>
  <si>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</si>
  <si>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</si>
  <si>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</si>
  <si>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</si>
  <si>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</si>
  <si>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</si>
  <si>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</si>
  <si>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</si>
  <si>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</si>
  <si>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</si>
  <si>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</si>
  <si>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</si>
  <si>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</si>
  <si>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</si>
  <si>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</si>
  <si>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</si>
  <si>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</si>
  <si>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</si>
  <si>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</si>
  <si>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</si>
  <si>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</si>
  <si>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</si>
  <si>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</si>
  <si>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</si>
  <si>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</si>
  <si>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</si>
  <si>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</si>
  <si>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</si>
  <si>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</si>
  <si>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</si>
  <si>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</si>
  <si>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</si>
  <si>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</si>
  <si>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</si>
  <si>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</si>
  <si>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</si>
  <si>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</si>
  <si>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</si>
  <si>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</si>
  <si>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</si>
  <si>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</si>
  <si>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</si>
  <si>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</si>
  <si>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</si>
  <si>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</si>
  <si>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</si>
  <si>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</si>
  <si>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</si>
  <si>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</si>
  <si>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</si>
  <si>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</si>
  <si>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</si>
  <si>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</si>
  <si>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</si>
  <si>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</si>
  <si>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</si>
  <si>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</si>
  <si>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</si>
  <si>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</si>
  <si>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</si>
  <si>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</si>
  <si>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</si>
  <si>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</si>
  <si>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</si>
  <si>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</si>
  <si>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</si>
  <si>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</si>
  <si>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</si>
  <si>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</si>
  <si>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</si>
  <si>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</si>
  <si>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</si>
  <si>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</si>
  <si>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</si>
  <si>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</si>
  <si>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</si>
  <si>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</si>
  <si>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</si>
  <si>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</si>
  <si>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</si>
  <si>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</si>
  <si>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</si>
  <si>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</si>
  <si>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</si>
  <si>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</si>
  <si>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</si>
  <si>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</si>
  <si>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</si>
  <si>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</si>
  <si>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</si>
  <si>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</si>
  <si>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</si>
  <si>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</si>
  <si>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</si>
  <si>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</si>
  <si>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</si>
  <si>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</si>
  <si>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</si>
  <si>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</si>
  <si>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</si>
  <si>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</si>
  <si>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</si>
  <si>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</si>
  <si>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</si>
  <si>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</si>
  <si>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</si>
  <si>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</si>
  <si>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</si>
  <si>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</si>
  <si>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</si>
  <si>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</si>
  <si>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</si>
  <si>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</si>
  <si>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</si>
  <si>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</si>
  <si>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</si>
  <si>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</si>
  <si>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</si>
  <si>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</si>
  <si>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</si>
  <si>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</si>
  <si>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</si>
  <si>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</si>
  <si>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</si>
  <si>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</si>
  <si>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</si>
  <si>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</si>
  <si>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</si>
  <si>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</si>
  <si>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</si>
  <si>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</si>
  <si>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</si>
  <si>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</si>
  <si>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</si>
  <si>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</si>
  <si>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</si>
  <si>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</si>
  <si>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</si>
  <si>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</si>
  <si>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</si>
  <si>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</si>
  <si>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</si>
  <si>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</si>
  <si>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</si>
  <si>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</si>
  <si>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</si>
  <si>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</si>
  <si>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</si>
  <si>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</si>
  <si>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</si>
  <si>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</si>
  <si>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</si>
  <si>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</si>
  <si>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</si>
  <si>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</si>
  <si>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</si>
  <si>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</si>
  <si>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</si>
  <si>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</si>
  <si>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</si>
  <si>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</si>
  <si>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</si>
  <si>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</si>
  <si>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</si>
  <si>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</si>
  <si>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</si>
  <si>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</si>
  <si>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</si>
  <si>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</si>
  <si>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</si>
  <si>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</si>
  <si>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</si>
  <si>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</si>
  <si>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</si>
  <si>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</si>
  <si>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</si>
  <si>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</si>
  <si>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</si>
  <si>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</si>
  <si>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</si>
  <si>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</si>
  <si>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</si>
  <si>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</si>
  <si>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</si>
  <si>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</si>
  <si>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</si>
  <si>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</si>
  <si>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</si>
  <si>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</si>
  <si>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</si>
  <si>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</si>
  <si>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</si>
  <si>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</si>
  <si>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</si>
  <si>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</si>
  <si>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</si>
  <si>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</si>
  <si>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</si>
  <si>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</si>
  <si>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</si>
  <si>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</si>
  <si>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</si>
  <si>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</si>
  <si>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</si>
  <si>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</si>
  <si>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</si>
  <si>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</si>
  <si>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</si>
  <si>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</si>
  <si>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</si>
  <si>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</si>
  <si>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</si>
  <si>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</si>
  <si>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</si>
  <si>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</si>
  <si>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</si>
  <si>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</si>
  <si>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</si>
  <si>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</si>
  <si>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</si>
  <si>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</si>
  <si>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</si>
  <si>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</si>
  <si>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</si>
  <si>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</si>
  <si>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</si>
  <si>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</si>
  <si>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</si>
  <si>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</si>
  <si>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</si>
  <si>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</si>
  <si>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</si>
  <si>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</si>
  <si>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</si>
  <si>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</si>
  <si>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</si>
  <si>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</si>
  <si>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</si>
  <si>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</si>
  <si>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</si>
  <si>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</si>
  <si>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</si>
  <si>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</si>
  <si>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</si>
  <si>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</si>
  <si>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</si>
  <si>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</si>
  <si>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</si>
  <si>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</si>
  <si>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</si>
  <si>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</si>
  <si>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</si>
  <si>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</si>
  <si>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</si>
  <si>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</si>
  <si>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</si>
  <si>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</si>
  <si>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</si>
  <si>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</si>
  <si>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</si>
  <si>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</si>
  <si>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</si>
  <si>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</si>
  <si>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</si>
  <si>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</si>
  <si>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</si>
  <si>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</si>
  <si>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</si>
  <si>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</si>
  <si>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</si>
  <si>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</si>
  <si>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</si>
  <si>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</si>
  <si>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</si>
  <si>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</si>
  <si>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</si>
  <si>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</si>
  <si>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</si>
  <si>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</si>
  <si>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</si>
  <si>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</si>
  <si>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</si>
  <si>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</si>
  <si>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</si>
  <si>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</si>
  <si>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</si>
  <si>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</si>
  <si>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</si>
  <si>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</si>
  <si>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</si>
  <si>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</si>
  <si>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</si>
  <si>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</si>
  <si>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</si>
  <si>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</si>
  <si>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</si>
  <si>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</si>
  <si>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</si>
  <si>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</si>
  <si>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</si>
  <si>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</si>
  <si>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</si>
  <si>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</si>
  <si>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</si>
  <si>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</si>
  <si>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</si>
  <si>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</si>
  <si>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</si>
  <si>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</si>
  <si>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</si>
  <si>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</si>
  <si>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</si>
  <si>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</si>
  <si>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</si>
  <si>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</si>
  <si>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</si>
  <si>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</si>
  <si>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</si>
  <si>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</si>
  <si>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</si>
  <si>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</si>
  <si>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</si>
  <si>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</si>
  <si>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</si>
  <si>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</si>
  <si>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</si>
  <si>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</si>
  <si>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</si>
  <si>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</si>
  <si>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</si>
  <si>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</si>
  <si>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</si>
  <si>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</si>
  <si>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</si>
  <si>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</si>
  <si>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</si>
  <si>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</si>
  <si>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</si>
  <si>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</si>
  <si>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</si>
  <si>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</si>
  <si>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</si>
  <si>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</si>
  <si>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</si>
  <si>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</si>
  <si>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</si>
  <si>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</si>
  <si>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</si>
  <si>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</si>
  <si>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</si>
  <si>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</si>
  <si>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</si>
  <si>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</si>
  <si>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</si>
  <si>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</si>
  <si>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</si>
  <si>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</si>
  <si>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</si>
  <si>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</si>
  <si>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</si>
  <si>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</si>
  <si>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</si>
  <si>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</si>
  <si>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</si>
  <si>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</si>
  <si>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</si>
  <si>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</si>
  <si>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</si>
  <si>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</si>
  <si>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</si>
  <si>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</si>
  <si>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</si>
  <si>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</si>
  <si>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</si>
  <si>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</si>
  <si>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</si>
  <si>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</si>
  <si>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</si>
  <si>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</si>
  <si>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</si>
  <si>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</si>
  <si>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</si>
  <si>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</si>
  <si>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</si>
  <si>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</si>
  <si>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</si>
  <si>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</si>
  <si>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</si>
  <si>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</si>
  <si>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</si>
  <si>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</si>
  <si>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</si>
  <si>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</si>
  <si>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</si>
  <si>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</si>
  <si>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</si>
  <si>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</si>
  <si>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</si>
  <si>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</si>
  <si>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</si>
  <si>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</si>
  <si>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</si>
  <si>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</si>
  <si>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</si>
  <si>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</si>
  <si>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</si>
  <si>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</si>
  <si>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</si>
  <si>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</si>
  <si>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</si>
  <si>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</si>
  <si>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</si>
  <si>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</si>
  <si>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</si>
  <si>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</si>
  <si>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</si>
  <si>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</si>
  <si>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</si>
  <si>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</si>
  <si>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</si>
  <si>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</si>
  <si>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</si>
  <si>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</si>
  <si>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</si>
  <si>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</si>
  <si>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</si>
  <si>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</si>
  <si>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</si>
  <si>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</si>
  <si>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</si>
  <si>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</si>
  <si>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</si>
  <si>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</si>
  <si>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</si>
  <si>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</si>
  <si>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</si>
  <si>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</si>
  <si>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</si>
  <si>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</si>
  <si>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</si>
  <si>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</si>
  <si>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</si>
  <si>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</si>
  <si>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</si>
  <si>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</si>
  <si>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</si>
  <si>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</si>
  <si>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</si>
  <si>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</si>
  <si>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</si>
  <si>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</si>
  <si>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</si>
  <si>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</si>
  <si>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</si>
  <si>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</si>
  <si>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</si>
  <si>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</si>
  <si>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</si>
  <si>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</si>
  <si>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</si>
  <si>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</si>
  <si>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</si>
  <si>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</si>
  <si>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</si>
  <si>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</si>
  <si>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</si>
  <si>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</si>
  <si>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</si>
  <si>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</si>
  <si>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</si>
  <si>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</si>
  <si>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</si>
  <si>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</si>
  <si>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</si>
  <si>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</si>
  <si>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</si>
  <si>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</si>
  <si>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</si>
  <si>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</si>
  <si>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</si>
  <si>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</si>
  <si>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</si>
  <si>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</si>
  <si>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</si>
  <si>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</si>
  <si>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</si>
  <si>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</si>
  <si>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</si>
  <si>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</si>
  <si>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</si>
  <si>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</si>
  <si>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</si>
  <si>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</si>
  <si>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</si>
  <si>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</si>
  <si>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</si>
  <si>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</si>
  <si>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</si>
  <si>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</si>
  <si>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</si>
  <si>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</si>
  <si>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</si>
  <si>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</si>
  <si>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</si>
  <si>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</si>
  <si>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</si>
  <si>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</si>
  <si>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</si>
  <si>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</si>
  <si>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</si>
  <si>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</si>
  <si>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</si>
  <si>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</si>
  <si>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</si>
  <si>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</si>
  <si>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</si>
  <si>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</si>
  <si>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</si>
  <si>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</si>
  <si>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</si>
  <si>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</si>
  <si>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</si>
  <si>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</si>
  <si>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</si>
  <si>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</si>
  <si>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</si>
  <si>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</si>
  <si>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</si>
  <si>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</si>
  <si>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</si>
  <si>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</si>
  <si>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</si>
  <si>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</si>
  <si>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</si>
  <si>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</si>
  <si>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</si>
  <si>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</si>
  <si>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</si>
  <si>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</si>
  <si>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</si>
  <si>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</si>
  <si>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</si>
  <si>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</si>
  <si>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</si>
  <si>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</si>
  <si>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</si>
  <si>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</si>
  <si>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</si>
  <si>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</si>
  <si>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</si>
  <si>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</si>
  <si>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</si>
  <si>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</si>
  <si>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</si>
  <si>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</si>
  <si>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</si>
  <si>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</si>
  <si>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</si>
  <si>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</si>
  <si>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</si>
  <si>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</si>
  <si>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</si>
  <si>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</si>
  <si>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</si>
  <si>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</si>
  <si>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</si>
  <si>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</si>
  <si>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</si>
  <si>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</si>
  <si>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</si>
  <si>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</si>
  <si>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</si>
  <si>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</si>
  <si>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</si>
  <si>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</si>
  <si>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</si>
  <si>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</si>
  <si>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</si>
  <si>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</si>
  <si>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</si>
  <si>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</si>
  <si>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</si>
  <si>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</si>
  <si>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</si>
  <si>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</si>
  <si>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</si>
  <si>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</si>
  <si>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</si>
  <si>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</si>
  <si>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</si>
  <si>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</si>
  <si>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</si>
  <si>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</si>
  <si>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</si>
  <si>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</si>
  <si>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</si>
  <si>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</si>
  <si>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</si>
  <si>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</si>
  <si>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</si>
  <si>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</si>
  <si>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</si>
  <si>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</si>
  <si>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</si>
  <si>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</si>
  <si>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</si>
  <si>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</si>
  <si>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</si>
  <si>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</si>
  <si>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</si>
  <si>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</si>
  <si>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</si>
  <si>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</si>
  <si>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</si>
  <si>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</si>
  <si>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</si>
  <si>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</si>
  <si>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</si>
  <si>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</si>
  <si>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</si>
  <si>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</si>
  <si>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</si>
  <si>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</si>
  <si>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</si>
  <si>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</si>
  <si>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</si>
  <si>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</si>
  <si>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</si>
  <si>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</si>
  <si>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</si>
  <si>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</si>
  <si>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</si>
  <si>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</si>
  <si>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</si>
  <si>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</si>
  <si>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</si>
  <si>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</si>
  <si>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</si>
  <si>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</si>
  <si>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</si>
  <si>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</si>
  <si>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</si>
  <si>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</si>
  <si>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</si>
  <si>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</si>
  <si>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</si>
  <si>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</si>
  <si>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</si>
  <si>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</si>
  <si>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</si>
  <si>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</si>
  <si>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</si>
  <si>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</si>
  <si>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</si>
  <si>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</si>
  <si>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</si>
  <si>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</si>
  <si>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</si>
  <si>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</si>
  <si>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</si>
  <si>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</si>
  <si>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</si>
  <si>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</si>
  <si>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</si>
  <si>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</si>
  <si>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</si>
  <si>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</si>
  <si>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</si>
  <si>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</si>
  <si>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</si>
  <si>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</si>
  <si>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</si>
  <si>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</si>
  <si>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</si>
  <si>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</si>
  <si>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</si>
  <si>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</si>
  <si>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</si>
  <si>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</si>
  <si>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</si>
  <si>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</si>
  <si>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</si>
  <si>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</si>
  <si>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</si>
  <si>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</si>
  <si>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</si>
  <si>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</si>
  <si>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</si>
  <si>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</si>
  <si>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</si>
  <si>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</si>
  <si>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</si>
  <si>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</si>
  <si>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</si>
  <si>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</si>
  <si>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</si>
  <si>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</si>
  <si>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</si>
  <si>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</si>
  <si>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</si>
  <si>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</si>
  <si>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</si>
  <si>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</si>
  <si>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</si>
  <si>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</si>
  <si>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</si>
  <si>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</si>
  <si>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</si>
  <si>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</si>
  <si>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</si>
  <si>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</si>
  <si>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</si>
  <si>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</si>
  <si>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</si>
  <si>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</si>
  <si>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</si>
  <si>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</si>
  <si>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</si>
  <si>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</si>
  <si>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</si>
  <si>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</si>
  <si>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</si>
  <si>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</si>
  <si>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</si>
  <si>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</si>
  <si>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</si>
  <si>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</si>
  <si>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</si>
  <si>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</si>
  <si>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</si>
  <si>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</si>
  <si>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</si>
  <si>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</si>
  <si>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</si>
  <si>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</si>
  <si>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</si>
  <si>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</si>
  <si>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</si>
  <si>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</si>
  <si>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</si>
  <si>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</si>
  <si>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</si>
  <si>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</si>
  <si>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</si>
  <si>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</si>
  <si>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</si>
  <si>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</si>
  <si>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</si>
  <si>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</si>
  <si>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</si>
  <si>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</si>
  <si>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</si>
  <si>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</si>
  <si>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</si>
  <si>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</si>
  <si>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</si>
  <si>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</si>
  <si>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</si>
  <si>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</si>
  <si>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</si>
  <si>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</si>
  <si>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</si>
  <si>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</si>
  <si>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</si>
  <si>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</si>
  <si>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</si>
  <si>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</si>
  <si>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</si>
  <si>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</si>
  <si>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</si>
  <si>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</si>
  <si>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</si>
  <si>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</si>
  <si>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</si>
  <si>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</si>
  <si>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</si>
  <si>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</si>
  <si>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</si>
  <si>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</si>
  <si>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</si>
  <si>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</si>
  <si>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</si>
  <si>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</si>
  <si>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</si>
  <si>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</si>
  <si>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</si>
  <si>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</si>
  <si>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</si>
  <si>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</si>
  <si>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</si>
  <si>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</si>
  <si>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</si>
  <si>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</si>
  <si>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</si>
  <si>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</si>
  <si>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</si>
  <si>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</si>
  <si>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</si>
  <si>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</si>
  <si>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</si>
  <si>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</si>
  <si>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</si>
  <si>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</si>
  <si>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</si>
  <si>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</si>
  <si>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</si>
  <si>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</si>
  <si>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</si>
  <si>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</si>
  <si>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</si>
  <si>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</si>
  <si>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</si>
  <si>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</si>
  <si>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</si>
  <si>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</si>
  <si>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</si>
  <si>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</si>
  <si>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</si>
  <si>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</si>
  <si>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</si>
  <si>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</si>
  <si>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</si>
  <si>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</si>
  <si>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</si>
  <si>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</si>
  <si>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</si>
  <si>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</si>
  <si>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</si>
  <si>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</si>
  <si>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</si>
  <si>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</si>
  <si>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</si>
  <si>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</si>
  <si>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</si>
  <si>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</si>
  <si>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</si>
  <si>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</si>
  <si>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</si>
  <si>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</si>
  <si>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</si>
  <si>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</si>
  <si>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</si>
  <si>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</si>
  <si>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</si>
  <si>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</si>
  <si>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</si>
  <si>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</si>
  <si>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</si>
  <si>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</si>
  <si>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</si>
  <si>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</si>
  <si>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</si>
  <si>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</si>
  <si>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</si>
  <si>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</si>
  <si>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</si>
  <si>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</si>
  <si>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</si>
  <si>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</si>
  <si>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</si>
  <si>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</si>
  <si>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</si>
  <si>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</si>
  <si>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</si>
  <si>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</si>
  <si>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</si>
  <si>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</si>
  <si>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</si>
  <si>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</si>
  <si>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</si>
  <si>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</si>
  <si>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</si>
  <si>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</si>
  <si>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</si>
  <si>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</si>
  <si>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</si>
  <si>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</si>
  <si>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</si>
  <si>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</si>
  <si>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</si>
  <si>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</si>
  <si>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</si>
  <si>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</si>
  <si>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</si>
  <si>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</si>
  <si>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</si>
  <si>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</si>
  <si>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</si>
  <si>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</si>
  <si>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</si>
  <si>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</si>
  <si>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</si>
  <si>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</si>
  <si>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</si>
  <si>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</si>
  <si>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</si>
  <si>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</si>
  <si>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</si>
  <si>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</si>
  <si>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</si>
  <si>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</si>
  <si>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</si>
  <si>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</si>
  <si>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</si>
  <si>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</si>
  <si>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</si>
  <si>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</si>
  <si>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</si>
  <si>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</si>
  <si>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</si>
  <si>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</si>
  <si>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</si>
  <si>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</si>
  <si>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</si>
  <si>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</si>
  <si>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</si>
  <si>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</si>
  <si>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</si>
  <si>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</si>
  <si>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</si>
  <si>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</si>
  <si>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</si>
  <si>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</si>
  <si>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</si>
  <si>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</si>
  <si>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</si>
  <si>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</si>
  <si>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</si>
  <si>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</si>
  <si>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</si>
  <si>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</si>
  <si>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</si>
  <si>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</si>
  <si>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</si>
  <si>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</si>
  <si>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</si>
  <si>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</si>
  <si>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</si>
  <si>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</si>
  <si>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</si>
  <si>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</si>
  <si>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</si>
  <si>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</si>
  <si>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</si>
  <si>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</si>
  <si>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</si>
  <si>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</si>
  <si>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</si>
  <si>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</si>
  <si>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</si>
  <si>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</si>
  <si>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</si>
  <si>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</si>
  <si>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</si>
  <si>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</si>
  <si>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</si>
  <si>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</si>
  <si>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</si>
  <si>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</si>
  <si>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</si>
  <si>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</si>
  <si>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</si>
  <si>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</si>
  <si>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</si>
  <si>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</si>
  <si>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</si>
  <si>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</si>
  <si>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</si>
  <si>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</si>
  <si>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</si>
  <si>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</si>
  <si>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</si>
  <si>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</si>
  <si>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</si>
  <si>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</si>
  <si>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</si>
  <si>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</si>
  <si>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</si>
  <si>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</si>
  <si>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</si>
  <si>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</si>
  <si>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</si>
  <si>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</si>
  <si>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</si>
  <si>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</si>
  <si>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</si>
  <si>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</si>
  <si>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</si>
  <si>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</si>
  <si>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</si>
  <si>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</si>
  <si>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</si>
  <si>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</si>
  <si>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</si>
  <si>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</si>
  <si>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</si>
  <si>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</si>
  <si>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</si>
  <si>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</si>
  <si>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</si>
  <si>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</si>
  <si>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</si>
  <si>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</si>
  <si>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</si>
  <si>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</si>
  <si>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</si>
  <si>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</si>
  <si>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</si>
  <si>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</si>
  <si>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</si>
  <si>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</si>
  <si>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</si>
  <si>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</si>
  <si>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</si>
  <si>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</si>
  <si>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</si>
  <si>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</si>
  <si>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</si>
  <si>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</si>
  <si>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</si>
  <si>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</si>
  <si>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</si>
  <si>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</si>
  <si>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</si>
  <si>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</si>
  <si>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</si>
  <si>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</si>
  <si>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</si>
  <si>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</si>
  <si>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</si>
  <si>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</si>
  <si>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</si>
  <si>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</si>
  <si>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</si>
  <si>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</si>
  <si>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</si>
  <si>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</si>
  <si>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</si>
  <si>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</si>
  <si>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</si>
  <si>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</si>
  <si>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</si>
  <si>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</si>
  <si>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</si>
  <si>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</si>
  <si>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</si>
  <si>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</si>
  <si>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</si>
  <si>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</si>
  <si>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</si>
  <si>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</si>
  <si>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</si>
  <si>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</si>
  <si>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</si>
  <si>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</si>
  <si>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</si>
  <si>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</si>
  <si>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</si>
  <si>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</si>
  <si>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</si>
  <si>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</si>
  <si>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</si>
  <si>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</si>
  <si>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</si>
  <si>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</si>
  <si>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</si>
  <si>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</si>
  <si>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</si>
  <si>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</si>
  <si>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</si>
  <si>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</si>
  <si>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</si>
  <si>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</si>
  <si>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</si>
  <si>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</si>
  <si>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</si>
  <si>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</si>
  <si>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</si>
  <si>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</si>
  <si>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</si>
  <si>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</si>
  <si>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</si>
  <si>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</si>
  <si>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</si>
  <si>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</si>
  <si>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</si>
  <si>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</si>
  <si>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</si>
  <si>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</si>
  <si>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</si>
  <si>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</si>
  <si>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</si>
  <si>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</si>
  <si>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</si>
  <si>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</si>
  <si>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</si>
  <si>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</si>
  <si>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</si>
  <si>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</si>
  <si>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</si>
  <si>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</si>
  <si>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</si>
  <si>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</si>
  <si>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</si>
  <si>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</si>
  <si>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</si>
  <si>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</si>
  <si>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</si>
  <si>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</si>
  <si>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</si>
  <si>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</si>
  <si>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</si>
  <si>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</si>
  <si>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</si>
  <si>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</si>
  <si>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</si>
  <si>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</si>
  <si>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</si>
  <si>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</si>
  <si>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</si>
  <si>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</si>
  <si>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</si>
  <si>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</si>
  <si>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</si>
  <si>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</si>
  <si>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</si>
  <si>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</si>
  <si>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</si>
  <si>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</si>
  <si>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</si>
  <si>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</si>
  <si>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</si>
  <si>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</si>
  <si>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</si>
  <si>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</si>
  <si>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</si>
  <si>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</si>
  <si>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</si>
  <si>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</si>
  <si>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</si>
  <si>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</si>
  <si>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</si>
  <si>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</si>
  <si>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</si>
  <si>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</si>
  <si>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</si>
  <si>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</si>
  <si>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</si>
  <si>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</si>
  <si>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</si>
  <si>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</si>
  <si>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</si>
  <si>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</si>
  <si>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</si>
  <si>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</si>
  <si>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</si>
  <si>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</si>
  <si>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</si>
  <si>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</si>
  <si>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</si>
  <si>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</si>
  <si>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</si>
  <si>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</si>
  <si>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</si>
  <si>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</si>
  <si>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</si>
  <si>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</si>
  <si>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</si>
  <si>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</si>
  <si>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</si>
  <si>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</si>
  <si>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</si>
  <si>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</si>
  <si>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</si>
  <si>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</si>
  <si>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</si>
  <si>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</si>
  <si>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</si>
  <si>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</si>
  <si>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</si>
  <si>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</si>
  <si>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</si>
  <si>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</si>
  <si>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</si>
  <si>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</si>
  <si>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</si>
  <si>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</si>
  <si>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</si>
  <si>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</si>
  <si>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</si>
  <si>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</si>
  <si>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</si>
  <si>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</si>
  <si>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</si>
  <si>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</si>
  <si>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</si>
  <si>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</si>
  <si>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</si>
  <si>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</si>
  <si>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</si>
  <si>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</si>
  <si>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</si>
  <si>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</si>
  <si>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</si>
  <si>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</si>
  <si>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</si>
  <si>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</si>
  <si>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</si>
  <si>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</si>
  <si>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</si>
  <si>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</si>
  <si>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</si>
  <si>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</si>
  <si>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</si>
  <si>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</si>
  <si>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</si>
  <si>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</si>
  <si>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</si>
  <si>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</si>
  <si>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</si>
  <si>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</si>
  <si>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</si>
  <si>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</si>
  <si>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</si>
  <si>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</si>
  <si>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</si>
  <si>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</si>
  <si>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</si>
  <si>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</si>
  <si>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</si>
  <si>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</si>
  <si>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</si>
  <si>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</si>
  <si>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</si>
  <si>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</si>
  <si>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</si>
  <si>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</si>
  <si>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</si>
  <si>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</si>
  <si>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</si>
  <si>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</si>
  <si>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</si>
  <si>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</si>
  <si>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</si>
  <si>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</si>
  <si>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</si>
  <si>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</si>
  <si>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</si>
  <si>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</si>
  <si>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</si>
  <si>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</si>
  <si>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</si>
  <si>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</si>
  <si>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</si>
  <si>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</si>
  <si>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</si>
  <si>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</si>
  <si>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</si>
  <si>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</si>
  <si>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</si>
  <si>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</si>
  <si>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</si>
  <si>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</si>
  <si>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</si>
  <si>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</si>
  <si>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</si>
  <si>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</si>
  <si>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</si>
  <si>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</si>
  <si>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</si>
  <si>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</si>
  <si>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</si>
  <si>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</si>
  <si>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</si>
  <si>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</si>
  <si>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</si>
  <si>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</si>
  <si>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</si>
  <si>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</si>
  <si>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</si>
  <si>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</si>
  <si>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</si>
  <si>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</si>
  <si>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</si>
  <si>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</si>
  <si>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</si>
  <si>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</si>
  <si>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</si>
  <si>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</si>
  <si>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</si>
  <si>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</si>
  <si>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</si>
  <si>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</si>
  <si>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</si>
  <si>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</si>
  <si>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</si>
  <si>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</si>
  <si>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</si>
  <si>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</si>
  <si>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</si>
  <si>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</si>
  <si>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</si>
  <si>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</si>
  <si>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</si>
  <si>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</si>
  <si>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</si>
  <si>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</si>
  <si>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</si>
  <si>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</si>
  <si>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</si>
  <si>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</si>
  <si>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</si>
  <si>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</si>
  <si>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</si>
  <si>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</si>
  <si>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</si>
  <si>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</si>
  <si>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</si>
  <si>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</si>
  <si>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</si>
  <si>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</si>
  <si>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</si>
  <si>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</si>
  <si>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</si>
  <si>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</si>
  <si>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</si>
  <si>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</si>
  <si>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</si>
  <si>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</si>
  <si>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</si>
  <si>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</si>
  <si>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</si>
  <si>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</si>
  <si>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</si>
  <si>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</si>
  <si>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</si>
  <si>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</si>
  <si>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</si>
  <si>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</si>
  <si>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</si>
  <si>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</si>
  <si>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</si>
  <si>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</si>
  <si>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</si>
  <si>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</si>
  <si>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</si>
  <si>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</si>
  <si>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</si>
  <si>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</si>
  <si>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</si>
  <si>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</si>
  <si>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</si>
  <si>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</si>
  <si>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</si>
  <si>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</si>
  <si>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</si>
  <si>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</si>
  <si>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</si>
  <si>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</si>
  <si>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</si>
  <si>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</si>
  <si>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</si>
  <si>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</si>
  <si>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</si>
  <si>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</si>
  <si>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</si>
  <si>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</si>
  <si>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</si>
  <si>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</si>
  <si>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</si>
  <si>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</si>
  <si>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</si>
  <si>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</si>
  <si>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</si>
  <si>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</si>
  <si>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</si>
  <si>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</si>
  <si>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</si>
  <si>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</si>
  <si>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</si>
  <si>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</si>
  <si>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</si>
  <si>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</si>
  <si>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</si>
  <si>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</si>
  <si>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</si>
  <si>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</si>
  <si>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</si>
  <si>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</si>
  <si>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</si>
  <si>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</si>
  <si>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</si>
  <si>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</si>
  <si>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</si>
  <si>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</si>
  <si>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</si>
  <si>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</si>
  <si>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</si>
  <si>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</si>
  <si>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</si>
  <si>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</si>
  <si>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</si>
  <si>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</si>
  <si>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</si>
  <si>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</si>
  <si>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</si>
  <si>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</si>
  <si>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</si>
  <si>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</si>
  <si>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</si>
  <si>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</si>
  <si>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</si>
  <si>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</si>
  <si>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</si>
  <si>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</si>
  <si>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</si>
  <si>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</si>
  <si>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</si>
  <si>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</si>
  <si>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</si>
  <si>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</si>
  <si>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</si>
  <si>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</si>
  <si>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</si>
  <si>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</si>
  <si>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</si>
  <si>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</si>
  <si>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</si>
  <si>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</si>
  <si>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</si>
  <si>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</si>
  <si>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</si>
  <si>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</si>
  <si>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</si>
  <si>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</si>
  <si>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</si>
  <si>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</si>
  <si>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</si>
  <si>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</si>
  <si>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</si>
  <si>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</si>
  <si>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</si>
  <si>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</si>
  <si>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</si>
  <si>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</si>
  <si>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</si>
  <si>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</si>
  <si>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</si>
  <si>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</si>
  <si>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</si>
  <si>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</si>
  <si>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</si>
  <si>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</si>
  <si>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</si>
  <si>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</si>
  <si>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</si>
  <si>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</si>
  <si>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</si>
  <si>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</si>
  <si>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</si>
  <si>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</si>
  <si>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</si>
  <si>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</si>
  <si>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</si>
  <si>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</si>
  <si>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</si>
  <si>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</si>
  <si>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</si>
  <si>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</si>
  <si>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</si>
  <si>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</si>
  <si>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</si>
  <si>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</si>
  <si>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</si>
  <si>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</si>
  <si>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</si>
  <si>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</si>
  <si>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</si>
  <si>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</si>
  <si>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</si>
  <si>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</si>
  <si>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</si>
  <si>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</si>
  <si>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</si>
  <si>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</si>
  <si>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</si>
  <si>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</si>
  <si>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</si>
  <si>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</si>
  <si>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</si>
  <si>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</si>
  <si>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</si>
  <si>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</si>
  <si>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</si>
  <si>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</si>
  <si>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</si>
  <si>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</si>
  <si>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</si>
  <si>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</si>
  <si>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</si>
  <si>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</si>
  <si>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</si>
  <si>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</si>
  <si>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</si>
  <si>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</si>
  <si>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</si>
  <si>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</si>
  <si>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</si>
  <si>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</si>
  <si>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</si>
  <si>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</si>
  <si>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</si>
  <si>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</si>
  <si>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</si>
  <si>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</si>
  <si>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</si>
  <si>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</si>
  <si>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</si>
  <si>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</si>
  <si>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</si>
  <si>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</si>
  <si>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</si>
  <si>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</si>
  <si>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</si>
  <si>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</si>
  <si>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</si>
  <si>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</si>
  <si>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</si>
  <si>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</si>
  <si>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</si>
  <si>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</si>
  <si>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</si>
  <si>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</si>
  <si>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</si>
  <si>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</si>
  <si>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</si>
  <si>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</si>
  <si>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</si>
  <si>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</si>
  <si>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</si>
  <si>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</si>
  <si>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</si>
  <si>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</si>
  <si>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</si>
  <si>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</si>
  <si>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</si>
  <si>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</si>
  <si>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</si>
  <si>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</si>
  <si>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</si>
  <si>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</si>
  <si>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</si>
  <si>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</si>
  <si>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</si>
  <si>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</si>
  <si>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</si>
  <si>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</si>
  <si>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</si>
  <si>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</si>
  <si>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</si>
  <si>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</si>
  <si>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</si>
  <si>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</si>
  <si>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</si>
  <si>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</si>
  <si>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</si>
  <si>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</si>
  <si>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</si>
  <si>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</si>
  <si>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</si>
  <si>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</si>
  <si>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</si>
  <si>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</si>
  <si>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</si>
  <si>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</si>
  <si>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</si>
  <si>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</si>
  <si>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</si>
  <si>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</si>
  <si>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</si>
  <si>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</si>
  <si>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</si>
  <si>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</si>
  <si>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</si>
  <si>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</si>
  <si>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</si>
  <si>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</si>
  <si>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</si>
  <si>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</si>
  <si>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</si>
  <si>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</si>
  <si>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</si>
  <si>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</si>
  <si>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</si>
  <si>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</si>
  <si>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</si>
  <si>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</si>
  <si>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</si>
  <si>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</si>
  <si>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</si>
  <si>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</si>
  <si>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</si>
  <si>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</si>
  <si>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</si>
  <si>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</si>
  <si>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</si>
  <si>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</si>
  <si>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</si>
  <si>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</si>
  <si>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</si>
  <si>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</si>
  <si>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</si>
  <si>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</si>
  <si>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</si>
  <si>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</si>
  <si>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</si>
  <si>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</si>
  <si>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</si>
  <si>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</si>
  <si>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</si>
  <si>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</si>
  <si>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</si>
  <si>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</si>
  <si>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</si>
  <si>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</si>
  <si>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</si>
  <si>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</si>
  <si>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</si>
  <si>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</si>
  <si>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</si>
  <si>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</si>
  <si>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</si>
  <si>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</si>
  <si>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</si>
  <si>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</si>
  <si>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</si>
  <si>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</si>
  <si>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</si>
  <si>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</si>
  <si>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</si>
  <si>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</si>
  <si>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</si>
  <si>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</si>
  <si>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</si>
  <si>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</si>
  <si>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</si>
  <si>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</si>
  <si>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</si>
  <si>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</si>
  <si>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</si>
  <si>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</si>
  <si>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</si>
  <si>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</si>
  <si>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</si>
  <si>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</si>
  <si>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</si>
  <si>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</si>
  <si>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</si>
  <si>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</si>
  <si>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</si>
  <si>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</si>
  <si>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</si>
  <si>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</si>
  <si>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</si>
  <si>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</si>
  <si>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</si>
  <si>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</si>
  <si>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</si>
  <si>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</si>
  <si>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</si>
  <si>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</si>
  <si>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</si>
  <si>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</si>
  <si>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</si>
  <si>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</si>
  <si>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</si>
  <si>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</si>
  <si>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</si>
  <si>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</si>
  <si>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</si>
  <si>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</si>
  <si>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</si>
  <si>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</si>
  <si>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</si>
  <si>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</si>
  <si>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</si>
  <si>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</si>
  <si>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</si>
  <si>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</si>
  <si>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</si>
  <si>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</si>
  <si>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</si>
  <si>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</si>
  <si>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</si>
  <si>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</si>
  <si>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</si>
  <si>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</si>
  <si>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</si>
  <si>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</si>
  <si>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</si>
  <si>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</si>
  <si>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</si>
  <si>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</si>
  <si>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</si>
  <si>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</si>
  <si>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</si>
  <si>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</si>
  <si>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</si>
  <si>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</si>
  <si>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</si>
  <si>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</si>
  <si>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</si>
  <si>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</si>
  <si>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</si>
  <si>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</si>
  <si>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</si>
  <si>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</si>
  <si>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</si>
  <si>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</si>
  <si>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</si>
  <si>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</si>
  <si>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</si>
  <si>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</si>
  <si>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</si>
  <si>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</si>
  <si>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</si>
  <si>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</si>
  <si>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</si>
  <si>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</si>
  <si>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</si>
  <si>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</si>
  <si>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</si>
  <si>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</si>
  <si>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</si>
  <si>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</si>
  <si>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</si>
  <si>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</si>
  <si>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</si>
  <si>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</si>
  <si>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</si>
  <si>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</si>
  <si>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</si>
  <si>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</si>
  <si>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</si>
  <si>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</si>
  <si>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</si>
  <si>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</si>
  <si>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</si>
  <si>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</si>
  <si>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</si>
  <si>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</si>
  <si>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</si>
  <si>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</si>
  <si>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</si>
  <si>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</si>
  <si>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</si>
  <si>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</si>
  <si>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</si>
  <si>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</si>
  <si>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</si>
  <si>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</si>
  <si>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</si>
  <si>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</si>
  <si>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</si>
  <si>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</si>
  <si>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</si>
  <si>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</si>
  <si>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</si>
  <si>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</si>
  <si>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</si>
  <si>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</si>
  <si>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</si>
  <si>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</si>
  <si>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</si>
  <si>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</si>
  <si>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</si>
  <si>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</si>
  <si>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</si>
  <si>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</si>
  <si>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</si>
  <si>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</si>
  <si>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</si>
  <si>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</si>
  <si>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</si>
  <si>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</si>
  <si>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</si>
  <si>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</si>
  <si>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</si>
  <si>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</si>
  <si>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</si>
  <si>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</si>
  <si>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</si>
  <si>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</si>
  <si>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</si>
  <si>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</si>
  <si>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</si>
  <si>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</si>
  <si>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</si>
  <si>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</si>
  <si>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</si>
  <si>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</si>
  <si>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</si>
  <si>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</si>
  <si>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</si>
  <si>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</si>
  <si>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</si>
  <si>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</si>
  <si>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</si>
  <si>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</si>
  <si>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</si>
  <si>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</si>
  <si>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</si>
  <si>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</si>
  <si>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</si>
  <si>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</si>
  <si>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</si>
  <si>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</si>
  <si>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</si>
  <si>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</si>
  <si>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</si>
  <si>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</si>
  <si>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</si>
  <si>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</si>
  <si>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</si>
  <si>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</si>
  <si>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</si>
  <si>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</si>
  <si>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</si>
  <si>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</si>
  <si>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</si>
  <si>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</si>
  <si>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</si>
  <si>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</si>
  <si>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</si>
  <si>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</si>
  <si>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</si>
  <si>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</si>
  <si>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</si>
  <si>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</si>
  <si>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</si>
  <si>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</si>
  <si>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</si>
  <si>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</si>
  <si>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</si>
  <si>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</si>
  <si>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</si>
  <si>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</si>
  <si>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</si>
  <si>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</si>
  <si>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</si>
  <si>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</si>
  <si>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</si>
  <si>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</si>
  <si>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</si>
  <si>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</si>
  <si>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</si>
  <si>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</si>
  <si>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</si>
  <si>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</si>
  <si>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</si>
  <si>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</si>
  <si>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</si>
  <si>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</si>
  <si>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</si>
  <si>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</si>
  <si>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</si>
  <si>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</si>
  <si>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</si>
  <si>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</si>
  <si>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</si>
  <si>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</si>
  <si>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</si>
  <si>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</si>
  <si>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</si>
  <si>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</si>
  <si>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</si>
  <si>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</si>
  <si>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</si>
  <si>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</si>
  <si>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</si>
  <si>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</si>
  <si>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</si>
  <si>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</si>
  <si>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</si>
  <si>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</si>
  <si>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</si>
  <si>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</si>
  <si>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</si>
  <si>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</si>
  <si>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</si>
  <si>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</si>
  <si>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</si>
  <si>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</si>
  <si>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</si>
  <si>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</si>
  <si>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</si>
  <si>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</si>
  <si>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</si>
  <si>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</si>
  <si>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</si>
  <si>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</si>
  <si>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</si>
  <si>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</si>
  <si>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</si>
  <si>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</si>
  <si>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</si>
  <si>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</si>
  <si>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</si>
  <si>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</si>
  <si>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</si>
  <si>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</si>
  <si>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</si>
  <si>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</si>
  <si>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</si>
  <si>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</si>
  <si>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</si>
  <si>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</si>
  <si>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</si>
  <si>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</si>
  <si>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</si>
  <si>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</si>
  <si>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</si>
  <si>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</si>
  <si>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</si>
  <si>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</si>
  <si>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</si>
  <si>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</si>
  <si>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</si>
  <si>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</si>
  <si>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</si>
  <si>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</si>
  <si>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</si>
  <si>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</si>
  <si>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</si>
  <si>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</si>
  <si>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</si>
  <si>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</si>
  <si>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</si>
  <si>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</si>
  <si>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</si>
  <si>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</si>
  <si>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</si>
  <si>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</si>
  <si>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</si>
  <si>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</si>
  <si>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</si>
  <si>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</si>
  <si>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</si>
  <si>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</si>
  <si>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</si>
  <si>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</si>
  <si>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</si>
  <si>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</si>
  <si>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</si>
  <si>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</si>
  <si>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</si>
  <si>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</si>
  <si>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</si>
  <si>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</si>
  <si>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</si>
  <si>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</si>
  <si>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</si>
  <si>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</si>
  <si>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</si>
  <si>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</si>
  <si>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</si>
  <si>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</si>
  <si>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</si>
  <si>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</si>
  <si>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</si>
  <si>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</si>
  <si>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</si>
  <si>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</si>
  <si>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</si>
  <si>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</si>
  <si>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</si>
  <si>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</si>
  <si>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</si>
  <si>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</si>
  <si>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</si>
  <si>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</si>
  <si>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</si>
  <si>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</si>
  <si>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</si>
  <si>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</si>
  <si>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</si>
  <si>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</si>
  <si>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</si>
  <si>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</si>
  <si>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</si>
  <si>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</si>
  <si>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</si>
  <si>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</si>
  <si>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</si>
  <si>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</si>
  <si>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</si>
  <si>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</si>
  <si>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</si>
  <si>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</si>
  <si>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</si>
  <si>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</si>
  <si>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</si>
  <si>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</si>
  <si>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</si>
  <si>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</si>
  <si>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</si>
  <si>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</si>
  <si>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</si>
  <si>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</si>
  <si>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</si>
  <si>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</si>
  <si>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</si>
  <si>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</si>
  <si>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</si>
  <si>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</si>
  <si>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</si>
  <si>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</si>
  <si>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</si>
  <si>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</si>
  <si>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</si>
  <si>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</si>
  <si>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</si>
  <si>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</si>
  <si>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</si>
  <si>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</si>
  <si>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</si>
  <si>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</si>
  <si>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</si>
  <si>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</si>
  <si>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</si>
  <si>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</si>
  <si>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</si>
  <si>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</si>
  <si>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</si>
  <si>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</si>
  <si>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</si>
  <si>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</si>
  <si>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</si>
  <si>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</si>
  <si>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</si>
  <si>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</si>
  <si>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</si>
  <si>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</si>
  <si>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</si>
  <si>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</si>
  <si>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</si>
  <si>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</si>
  <si>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</si>
  <si>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</si>
  <si>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</si>
  <si>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</si>
  <si>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</si>
  <si>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</si>
  <si>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</si>
  <si>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</si>
  <si>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</si>
  <si>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</si>
  <si>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</si>
  <si>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</si>
  <si>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</si>
  <si>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</si>
  <si>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</si>
  <si>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</si>
  <si>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</si>
  <si>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</si>
  <si>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</si>
  <si>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</si>
  <si>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</si>
  <si>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</si>
  <si>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</si>
  <si>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</si>
  <si>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</si>
  <si>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</si>
  <si>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</si>
  <si>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</si>
  <si>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</si>
  <si>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</si>
  <si>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</si>
  <si>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</si>
  <si>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</si>
  <si>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</si>
  <si>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</si>
  <si>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</si>
  <si>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</si>
  <si>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</si>
  <si>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</si>
  <si>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</si>
  <si>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</si>
  <si>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</si>
  <si>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</si>
  <si>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</si>
  <si>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</si>
  <si>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</si>
  <si>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</si>
  <si>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</si>
  <si>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</si>
  <si>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</si>
  <si>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</si>
  <si>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</si>
  <si>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</si>
  <si>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</si>
  <si>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</si>
  <si>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</si>
  <si>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</si>
  <si>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</si>
  <si>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</si>
  <si>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</si>
  <si>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</si>
  <si>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</si>
  <si>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</si>
  <si>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</si>
  <si>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</si>
  <si>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</si>
  <si>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</si>
  <si>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</si>
  <si>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</si>
  <si>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</si>
  <si>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</si>
  <si>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</si>
  <si>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</si>
  <si>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</si>
  <si>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</si>
  <si>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</si>
  <si>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</si>
  <si>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</si>
  <si>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</si>
  <si>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</si>
  <si>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</si>
  <si>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</si>
  <si>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</si>
  <si>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</si>
  <si>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</si>
  <si>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</si>
  <si>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</si>
  <si>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</si>
  <si>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</si>
  <si>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</si>
  <si>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</si>
  <si>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</si>
  <si>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</si>
  <si>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</si>
  <si>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</si>
  <si>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</si>
  <si>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</si>
  <si>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</si>
  <si>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</si>
  <si>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</si>
  <si>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</si>
  <si>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</si>
  <si>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</si>
  <si>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</si>
  <si>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</si>
  <si>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</si>
  <si>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</si>
  <si>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</si>
  <si>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</si>
  <si>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</si>
  <si>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</si>
  <si>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</si>
  <si>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</si>
  <si>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</si>
  <si>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</si>
  <si>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</si>
  <si>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</si>
  <si>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</si>
  <si>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</si>
  <si>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</si>
  <si>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</si>
  <si>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</si>
  <si>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</si>
  <si>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</si>
  <si>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</si>
  <si>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</si>
  <si>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</si>
  <si>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</si>
  <si>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</si>
  <si>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</si>
  <si>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</si>
  <si>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</si>
  <si>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</si>
  <si>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</si>
  <si>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</si>
  <si>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</si>
  <si>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</si>
  <si>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</si>
  <si>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</si>
  <si>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</si>
  <si>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</si>
  <si>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</si>
  <si>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</si>
  <si>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</si>
  <si>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</si>
  <si>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</si>
  <si>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</si>
  <si>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</si>
  <si>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</si>
  <si>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</si>
  <si>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</si>
  <si>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</si>
  <si>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</si>
  <si>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</si>
  <si>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</si>
  <si>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</si>
  <si>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</si>
  <si>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</si>
  <si>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</si>
  <si>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</si>
  <si>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</si>
  <si>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</si>
  <si>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</si>
  <si>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</si>
  <si>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</si>
  <si>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</si>
  <si>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</si>
  <si>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</si>
  <si>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</si>
  <si>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</si>
  <si>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</si>
  <si>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</si>
  <si>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</si>
  <si>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</si>
  <si>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</si>
  <si>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</si>
  <si>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</si>
  <si>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</si>
  <si>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</si>
  <si>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</si>
  <si>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</si>
  <si>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</si>
  <si>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</si>
  <si>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</si>
  <si>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</si>
  <si>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</si>
  <si>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</si>
  <si>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</si>
  <si>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</si>
  <si>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</si>
  <si>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</si>
  <si>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</si>
  <si>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</si>
  <si>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</si>
  <si>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</si>
  <si>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</si>
  <si>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</si>
  <si>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</si>
  <si>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</si>
  <si>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</si>
  <si>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</si>
  <si>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</si>
  <si>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</si>
  <si>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</si>
  <si>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</si>
  <si>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</si>
  <si>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</si>
  <si>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</si>
  <si>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</si>
  <si>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</si>
  <si>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</si>
  <si>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</si>
  <si>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</si>
  <si>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</si>
  <si>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</si>
  <si>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</si>
  <si>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</si>
  <si>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</si>
  <si>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</si>
  <si>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</si>
  <si>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</si>
  <si>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</si>
  <si>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</si>
  <si>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</si>
  <si>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</si>
  <si>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</si>
  <si>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</si>
  <si>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</si>
  <si>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</si>
  <si>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</si>
  <si>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</si>
  <si>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</si>
  <si>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</si>
  <si>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</si>
  <si>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</si>
  <si>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</si>
  <si>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</si>
  <si>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</si>
  <si>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</si>
  <si>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</si>
  <si>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</si>
  <si>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</si>
  <si>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</si>
  <si>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</si>
  <si>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</si>
  <si>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</si>
  <si>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</si>
  <si>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</si>
  <si>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</si>
  <si>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</si>
  <si>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</si>
  <si>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</si>
  <si>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</si>
  <si>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</si>
  <si>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</si>
  <si>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</si>
  <si>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</si>
  <si>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</si>
  <si>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</si>
  <si>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</si>
  <si>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</si>
  <si>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</si>
  <si>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</si>
  <si>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</si>
  <si>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</si>
  <si>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</si>
  <si>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</si>
  <si>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</si>
  <si>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</si>
  <si>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</si>
  <si>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</si>
  <si>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</si>
  <si>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</si>
  <si>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</si>
  <si>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</si>
  <si>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</si>
  <si>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</si>
  <si>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</si>
  <si>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</si>
  <si>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</si>
  <si>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</si>
  <si>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</si>
  <si>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</si>
  <si>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</si>
  <si>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</si>
  <si>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</si>
  <si>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</si>
  <si>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</si>
  <si>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</si>
  <si>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</si>
  <si>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</si>
  <si>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</si>
  <si>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</si>
  <si>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</si>
  <si>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</si>
  <si>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</si>
  <si>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</si>
  <si>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</si>
  <si>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</si>
  <si>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</si>
  <si>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</si>
  <si>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</si>
  <si>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</si>
  <si>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</si>
  <si>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</si>
  <si>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</si>
  <si>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</si>
  <si>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</si>
  <si>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</si>
  <si>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</si>
  <si>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</si>
  <si>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</si>
  <si>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</si>
  <si>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</si>
  <si>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</si>
  <si>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</si>
  <si>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</si>
  <si>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</si>
  <si>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</si>
  <si>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</si>
  <si>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</si>
  <si>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</si>
  <si>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</si>
  <si>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</si>
  <si>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</si>
  <si>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</si>
  <si>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</si>
  <si>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</si>
  <si>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</si>
  <si>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</si>
  <si>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</si>
  <si>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</si>
  <si>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</si>
  <si>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</si>
  <si>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</si>
  <si>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</si>
  <si>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</si>
  <si>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</si>
  <si>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</si>
  <si>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</si>
  <si>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</si>
  <si>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</si>
  <si>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</si>
  <si>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</si>
  <si>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</si>
  <si>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</si>
  <si>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</si>
  <si>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</si>
  <si>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</si>
  <si>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</si>
  <si>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</si>
  <si>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</si>
  <si>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</si>
  <si>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</si>
  <si>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</si>
  <si>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</si>
  <si>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</si>
  <si>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</si>
  <si>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</si>
  <si>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</si>
  <si>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</si>
  <si>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</si>
  <si>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</si>
  <si>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</si>
  <si>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</si>
  <si>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</si>
  <si>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</si>
  <si>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</si>
  <si>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</si>
  <si>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</si>
  <si>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</si>
  <si>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</si>
  <si>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</si>
  <si>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</si>
  <si>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</si>
  <si>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</si>
  <si>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</si>
  <si>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</si>
  <si>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</si>
  <si>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</si>
  <si>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</si>
  <si>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</si>
  <si>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</si>
  <si>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</si>
  <si>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</si>
  <si>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</si>
  <si>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</si>
  <si>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</si>
  <si>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</si>
  <si>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</si>
  <si>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</si>
  <si>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</si>
  <si>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</si>
  <si>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</si>
  <si>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</si>
  <si>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</si>
  <si>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</si>
  <si>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</si>
  <si>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</si>
  <si>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</si>
  <si>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</si>
  <si>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</si>
  <si>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</si>
  <si>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</si>
  <si>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</si>
  <si>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</si>
  <si>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</si>
  <si>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</si>
  <si>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</si>
  <si>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</si>
  <si>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</si>
  <si>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</si>
  <si>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</si>
  <si>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</si>
  <si>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</si>
  <si>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</si>
  <si>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</si>
  <si>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</si>
  <si>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</si>
  <si>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</si>
  <si>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</si>
  <si>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</si>
  <si>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</si>
  <si>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</si>
  <si>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</si>
  <si>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</si>
  <si>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</si>
  <si>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</si>
  <si>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</si>
  <si>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</si>
  <si>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</si>
  <si>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</si>
  <si>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</si>
  <si>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</si>
  <si>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</si>
  <si>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</si>
  <si>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</si>
  <si>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</si>
  <si>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</si>
  <si>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</si>
  <si>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</si>
  <si>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</si>
  <si>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</si>
  <si>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</si>
  <si>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</si>
  <si>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</si>
  <si>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</si>
  <si>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</si>
  <si>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</si>
  <si>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</si>
  <si>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</si>
  <si>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</si>
  <si>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</si>
  <si>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</si>
  <si>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</si>
  <si>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</si>
  <si>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</si>
  <si>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</si>
  <si>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</si>
  <si>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</si>
  <si>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</si>
  <si>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</si>
  <si>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</si>
  <si>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</si>
  <si>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</si>
  <si>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</si>
  <si>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</si>
  <si>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</si>
  <si>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</si>
  <si>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</si>
  <si>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</si>
  <si>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</si>
  <si>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</si>
  <si>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</si>
  <si>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</si>
  <si>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</si>
  <si>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</si>
  <si>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</si>
  <si>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</si>
  <si>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</si>
  <si>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</si>
  <si>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</si>
  <si>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</si>
  <si>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</si>
  <si>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</si>
  <si>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</si>
  <si>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</si>
  <si>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</si>
  <si>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</si>
  <si>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</si>
  <si>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</si>
  <si>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</si>
  <si>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</si>
  <si>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</si>
  <si>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</si>
  <si>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</si>
  <si>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</si>
  <si>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</si>
  <si>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</si>
  <si>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</si>
  <si>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</si>
  <si>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</si>
  <si>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</si>
  <si>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</si>
  <si>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</si>
  <si>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</si>
  <si>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</si>
  <si>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</si>
  <si>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</si>
  <si>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</si>
  <si>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</si>
  <si>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</si>
  <si>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</si>
  <si>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</si>
  <si>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</si>
  <si>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</si>
  <si>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</si>
  <si>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</si>
  <si>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</si>
  <si>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</si>
  <si>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</si>
  <si>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</si>
  <si>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</si>
  <si>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</si>
  <si>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</si>
  <si>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</si>
  <si>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</si>
  <si>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</si>
  <si>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</si>
  <si>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</si>
  <si>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</si>
  <si>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</si>
  <si>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</si>
  <si>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</si>
  <si>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</si>
  <si>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</si>
  <si>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</si>
  <si>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</si>
  <si>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</si>
  <si>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</si>
  <si>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</si>
  <si>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</si>
  <si>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</si>
  <si>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</si>
  <si>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</si>
  <si>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</si>
  <si>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</si>
  <si>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</si>
  <si>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</si>
  <si>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</si>
  <si>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</si>
  <si>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</si>
  <si>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</si>
  <si>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</si>
  <si>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</si>
  <si>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</si>
  <si>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</si>
  <si>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</si>
  <si>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</si>
  <si>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</si>
  <si>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</si>
  <si>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</si>
  <si>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</si>
  <si>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</si>
  <si>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</si>
  <si>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</si>
  <si>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</si>
  <si>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</si>
  <si>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</si>
  <si>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</si>
  <si>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</si>
  <si>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</si>
  <si>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</si>
  <si>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</si>
  <si>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</si>
  <si>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</si>
  <si>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</si>
  <si>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</si>
  <si>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</si>
  <si>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</si>
  <si>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</si>
  <si>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</si>
  <si>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</si>
  <si>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</si>
  <si>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</si>
  <si>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</si>
  <si>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</si>
  <si>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</si>
  <si>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</si>
  <si>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</si>
  <si>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</si>
  <si>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</si>
  <si>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</si>
  <si>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</si>
  <si>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</si>
  <si>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</si>
  <si>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</si>
  <si>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</si>
  <si>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</si>
  <si>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</si>
  <si>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</si>
  <si>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</si>
  <si>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</si>
  <si>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</si>
  <si>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</si>
  <si>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</si>
  <si>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</si>
  <si>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</si>
  <si>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</si>
  <si>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</si>
  <si>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</si>
  <si>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</si>
  <si>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</si>
  <si>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</si>
  <si>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</si>
  <si>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</si>
  <si>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</si>
  <si>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</si>
  <si>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</si>
  <si>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</si>
  <si>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</si>
  <si>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</si>
  <si>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</si>
  <si>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</si>
  <si>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</si>
  <si>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</si>
  <si>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</si>
  <si>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</si>
  <si>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</si>
  <si>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</si>
  <si>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</si>
  <si>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</si>
  <si>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</si>
  <si>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</si>
  <si>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</si>
  <si>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</si>
  <si>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</si>
  <si>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</si>
  <si>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</si>
  <si>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</si>
  <si>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</si>
  <si>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</si>
  <si>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</si>
  <si>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</si>
  <si>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</si>
  <si>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</si>
  <si>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</si>
  <si>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</si>
  <si>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</si>
  <si>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</si>
  <si>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</si>
  <si>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</si>
  <si>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</si>
  <si>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</si>
  <si>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</si>
  <si>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</si>
  <si>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</si>
  <si>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</si>
  <si>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</si>
  <si>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</si>
  <si>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</si>
  <si>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</si>
  <si>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</si>
  <si>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</si>
  <si>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</si>
  <si>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</si>
  <si>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</si>
  <si>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</si>
  <si>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</si>
  <si>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</si>
  <si>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</si>
  <si>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</si>
  <si>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</si>
  <si>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</si>
  <si>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</si>
  <si>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</si>
  <si>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</si>
  <si>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</si>
  <si>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</si>
  <si>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</si>
  <si>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</si>
  <si>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</si>
  <si>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</si>
  <si>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</si>
  <si>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</si>
  <si>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</si>
  <si>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</si>
  <si>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</si>
  <si>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</si>
  <si>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</si>
  <si>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</si>
  <si>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</si>
  <si>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</si>
  <si>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</si>
  <si>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</si>
  <si>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</si>
  <si>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</si>
  <si>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</si>
  <si>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</si>
  <si>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</si>
  <si>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</si>
  <si>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</si>
  <si>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</si>
  <si>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</si>
  <si>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</si>
  <si>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</si>
  <si>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</si>
  <si>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</si>
  <si>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</si>
  <si>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</si>
  <si>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</si>
  <si>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</si>
  <si>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</si>
  <si>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</si>
  <si>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</si>
  <si>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</si>
  <si>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</si>
  <si>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</si>
  <si>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</si>
  <si>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</si>
  <si>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</si>
  <si>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</si>
  <si>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</si>
  <si>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</si>
  <si>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</si>
  <si>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</si>
  <si>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</si>
  <si>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</si>
  <si>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</si>
  <si>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</si>
  <si>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</si>
  <si>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</si>
  <si>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</si>
  <si>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</si>
  <si>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</si>
  <si>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</si>
  <si>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</si>
  <si>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</si>
  <si>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</si>
  <si>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</si>
  <si>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</si>
  <si>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</si>
  <si>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</si>
  <si>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</si>
  <si>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</si>
  <si>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</si>
  <si>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</si>
  <si>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</si>
  <si>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</si>
  <si>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</si>
  <si>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</si>
  <si>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</si>
  <si>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</si>
  <si>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</si>
  <si>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</si>
  <si>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</si>
  <si>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</si>
  <si>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</si>
  <si>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</si>
  <si>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</si>
  <si>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</si>
  <si>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</si>
  <si>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</si>
  <si>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</si>
  <si>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</si>
  <si>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</si>
  <si>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</si>
  <si>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</si>
  <si>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</si>
  <si>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</si>
  <si>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</si>
  <si>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</si>
  <si>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</si>
  <si>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</si>
  <si>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</si>
  <si>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</si>
  <si>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</si>
  <si>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</si>
  <si>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</si>
  <si>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</si>
  <si>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</si>
  <si>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</si>
  <si>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</si>
  <si>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</si>
  <si>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</si>
  <si>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</si>
  <si>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</si>
  <si>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</si>
  <si>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</si>
  <si>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</si>
  <si>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</si>
  <si>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</si>
  <si>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</si>
  <si>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</si>
  <si>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</si>
  <si>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</si>
  <si>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</si>
  <si>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</si>
  <si>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</si>
  <si>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</si>
  <si>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</si>
  <si>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</si>
  <si>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</si>
  <si>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</si>
  <si>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</si>
  <si>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</si>
  <si>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</si>
  <si>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</si>
  <si>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</si>
  <si>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</si>
  <si>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</si>
  <si>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</si>
  <si>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</si>
  <si>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</si>
  <si>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</si>
  <si>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</si>
  <si>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</si>
  <si>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</si>
  <si>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</si>
  <si>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</si>
  <si>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</si>
  <si>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</si>
  <si>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</si>
  <si>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</si>
  <si>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</si>
  <si>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</si>
  <si>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</si>
  <si>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</si>
  <si>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</si>
  <si>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</si>
  <si>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</si>
  <si>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</si>
  <si>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</si>
  <si>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</si>
  <si>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</si>
  <si>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</si>
  <si>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</si>
  <si>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</si>
  <si>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</si>
  <si>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</si>
  <si>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</si>
  <si>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</si>
  <si>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</si>
  <si>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</si>
  <si>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</si>
  <si>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</si>
  <si>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</si>
  <si>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</si>
  <si>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</si>
  <si>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</si>
  <si>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</si>
  <si>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</si>
  <si>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</si>
  <si>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</si>
  <si>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</si>
  <si>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</si>
  <si>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</si>
  <si>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</si>
  <si>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</si>
  <si>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</si>
  <si>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</si>
  <si>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</si>
  <si>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</si>
  <si>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</si>
  <si>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</si>
  <si>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</si>
  <si>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</si>
  <si>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</si>
  <si>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</si>
  <si>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</si>
  <si>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</si>
  <si>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</si>
  <si>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</si>
  <si>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</si>
  <si>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</si>
  <si>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</si>
  <si>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</si>
  <si>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</si>
  <si>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</si>
  <si>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</si>
  <si>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</si>
  <si>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</si>
  <si>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</si>
  <si>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</si>
  <si>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</si>
  <si>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</si>
  <si>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</si>
  <si>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</si>
  <si>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</si>
  <si>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</si>
  <si>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</si>
  <si>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</si>
  <si>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</si>
  <si>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</si>
  <si>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</si>
  <si>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</si>
  <si>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</si>
  <si>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</si>
  <si>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</si>
  <si>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</si>
  <si>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</si>
  <si>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</si>
  <si>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</si>
  <si>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</si>
  <si>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</si>
  <si>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</si>
  <si>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</si>
  <si>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</si>
  <si>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</si>
  <si>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</si>
  <si>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</si>
  <si>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</si>
  <si>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</si>
  <si>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</si>
  <si>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</si>
  <si>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</si>
  <si>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</si>
  <si>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</si>
  <si>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</si>
  <si>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</si>
  <si>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</si>
  <si>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</si>
  <si>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</si>
  <si>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</si>
  <si>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</si>
  <si>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</si>
  <si>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</si>
  <si>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</si>
  <si>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</si>
  <si>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</si>
  <si>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</si>
  <si>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</si>
  <si>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</si>
  <si>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</si>
  <si>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</si>
  <si>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</si>
  <si>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</si>
  <si>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</si>
  <si>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</si>
  <si>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</si>
  <si>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</si>
  <si>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</si>
  <si>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</si>
  <si>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</si>
  <si>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</si>
  <si>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</si>
  <si>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</si>
  <si>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</si>
  <si>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</si>
  <si>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</si>
  <si>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</si>
  <si>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</si>
  <si>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</si>
  <si>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</si>
  <si>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</si>
  <si>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</si>
  <si>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</si>
  <si>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</si>
  <si>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</si>
  <si>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</si>
  <si>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</si>
  <si>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</si>
  <si>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</si>
  <si>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</si>
  <si>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</si>
  <si>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</si>
  <si>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</si>
  <si>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</si>
  <si>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</si>
  <si>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</si>
  <si>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</si>
  <si>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</si>
  <si>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</si>
  <si>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</si>
  <si>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</si>
  <si>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</si>
  <si>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</si>
  <si>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</si>
  <si>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</si>
  <si>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</si>
  <si>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</si>
  <si>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</si>
  <si>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</si>
  <si>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</si>
  <si>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</si>
  <si>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</si>
  <si>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</si>
  <si>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</si>
  <si>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</si>
  <si>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</si>
  <si>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</si>
  <si>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</si>
  <si>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</si>
  <si>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</si>
  <si>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</si>
  <si>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</si>
  <si>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</si>
  <si>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</si>
  <si>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</si>
  <si>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</si>
  <si>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</si>
  <si>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</si>
  <si>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</si>
  <si>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</si>
  <si>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</si>
  <si>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</si>
  <si>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</si>
  <si>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</si>
  <si>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</si>
  <si>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</si>
  <si>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</si>
  <si>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</si>
  <si>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</si>
  <si>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</si>
  <si>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</si>
  <si>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</si>
  <si>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</si>
  <si>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</si>
  <si>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</si>
  <si>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</si>
  <si>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</si>
  <si>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</si>
  <si>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</si>
  <si>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</si>
  <si>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</si>
  <si>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</si>
  <si>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</si>
  <si>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</si>
  <si>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</si>
  <si>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</si>
  <si>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</si>
  <si>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</si>
  <si>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</si>
  <si>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</si>
  <si>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</si>
  <si>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</si>
  <si>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</si>
  <si>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</si>
  <si>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</si>
  <si>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</si>
  <si>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</si>
  <si>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</si>
  <si>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</si>
  <si>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</si>
  <si>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</si>
  <si>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</si>
  <si>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</si>
  <si>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</si>
  <si>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</si>
  <si>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</si>
  <si>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</si>
  <si>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</si>
  <si>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</si>
  <si>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</si>
  <si>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</si>
  <si>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</si>
  <si>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</si>
  <si>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</si>
  <si>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</si>
  <si>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</si>
  <si>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</si>
  <si>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</si>
  <si>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</si>
  <si>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</si>
  <si>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</si>
  <si>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</si>
  <si>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</si>
  <si>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</si>
  <si>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</si>
  <si>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</si>
  <si>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</si>
  <si>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</si>
  <si>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</si>
  <si>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</si>
  <si>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</si>
  <si>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</si>
  <si>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</si>
  <si>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</si>
  <si>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</si>
  <si>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</si>
  <si>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</si>
  <si>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</si>
  <si>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</si>
  <si>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</si>
  <si>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</si>
  <si>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</si>
  <si>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</si>
  <si>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</si>
  <si>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</si>
  <si>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</si>
  <si>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</si>
  <si>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</si>
  <si>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</si>
  <si>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</si>
  <si>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</si>
  <si>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</si>
  <si>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</si>
  <si>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</si>
  <si>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</si>
  <si>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</si>
  <si>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</si>
  <si>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</si>
  <si>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</si>
  <si>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</si>
  <si>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</si>
  <si>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</si>
  <si>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</si>
  <si>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</si>
  <si>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</si>
  <si>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</si>
  <si>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</si>
  <si>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</si>
  <si>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</si>
  <si>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</si>
  <si>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</si>
  <si>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</si>
  <si>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</si>
  <si>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</si>
  <si>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</si>
  <si>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</si>
  <si>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</si>
  <si>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</si>
  <si>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</si>
  <si>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</si>
  <si>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</si>
  <si>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</si>
  <si>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</si>
  <si>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</si>
  <si>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</si>
  <si>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</si>
  <si>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</si>
  <si>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</si>
  <si>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</si>
  <si>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</si>
  <si>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</si>
  <si>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</si>
  <si>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</si>
  <si>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</si>
  <si>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</si>
  <si>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</si>
  <si>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</si>
  <si>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</si>
  <si>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</si>
  <si>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</si>
  <si>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</si>
  <si>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</si>
  <si>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</si>
  <si>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</si>
  <si>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</si>
  <si>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</si>
  <si>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</si>
  <si>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</si>
  <si>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</si>
  <si>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</si>
  <si>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</si>
  <si>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</si>
  <si>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</si>
  <si>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</si>
  <si>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</si>
  <si>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</si>
  <si>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</si>
  <si>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</si>
  <si>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</si>
  <si>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</si>
  <si>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</si>
  <si>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</si>
  <si>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</si>
  <si>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</si>
  <si>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</si>
  <si>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</si>
  <si>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</si>
  <si>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</si>
  <si>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</si>
  <si>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</si>
  <si>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</si>
  <si>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</si>
  <si>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</si>
  <si>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</si>
  <si>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</si>
  <si>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</si>
  <si>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</si>
  <si>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</si>
  <si>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</si>
  <si>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</si>
  <si>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</si>
  <si>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</si>
  <si>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</si>
  <si>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</si>
  <si>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</si>
  <si>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</si>
  <si>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</si>
  <si>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</si>
  <si>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</si>
  <si>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</si>
  <si>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</si>
  <si>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</si>
  <si>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</si>
  <si>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</si>
  <si>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</si>
  <si>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</si>
  <si>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</si>
  <si>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</si>
  <si>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</si>
  <si>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</si>
  <si>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</si>
  <si>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</si>
  <si>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</si>
  <si>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</si>
  <si>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</si>
  <si>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</si>
  <si>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</si>
  <si>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</si>
  <si>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</si>
  <si>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</si>
  <si>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</si>
  <si>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</si>
  <si>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</si>
  <si>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</si>
  <si>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</si>
  <si>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</si>
  <si>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</si>
  <si>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</si>
  <si>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</si>
  <si>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</si>
  <si>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</si>
  <si>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</si>
  <si>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</si>
  <si>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</si>
  <si>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</si>
  <si>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</si>
  <si>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</si>
  <si>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</si>
  <si>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</si>
  <si>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</si>
  <si>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</si>
  <si>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</si>
  <si>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</si>
  <si>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</si>
  <si>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</si>
  <si>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</si>
  <si>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</si>
  <si>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</si>
  <si>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</si>
  <si>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</si>
  <si>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</si>
  <si>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</si>
  <si>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</si>
  <si>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</si>
  <si>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</si>
  <si>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</si>
  <si>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</si>
  <si>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</si>
  <si>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</si>
  <si>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</si>
  <si>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</si>
  <si>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</si>
  <si>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</si>
  <si>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</si>
  <si>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</si>
  <si>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</si>
  <si>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</si>
  <si>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</si>
  <si>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</si>
  <si>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</si>
  <si>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</si>
  <si>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</si>
  <si>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</si>
  <si>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</si>
  <si>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</si>
  <si>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</si>
  <si>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</si>
  <si>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</si>
  <si>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</si>
  <si>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</si>
  <si>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</si>
  <si>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</si>
  <si>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</si>
  <si>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</si>
  <si>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</si>
  <si>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</si>
  <si>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</si>
  <si>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</si>
  <si>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</si>
  <si>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</si>
  <si>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</si>
  <si>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</si>
  <si>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</si>
  <si>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</si>
  <si>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</si>
  <si>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</si>
  <si>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</si>
  <si>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</si>
  <si>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</si>
  <si>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</si>
  <si>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</si>
  <si>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</si>
  <si>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</si>
  <si>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</si>
  <si>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</si>
  <si>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</si>
  <si>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</si>
  <si>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</si>
  <si>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</si>
  <si>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</si>
  <si>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</si>
  <si>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</si>
  <si>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</si>
  <si>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</si>
  <si>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</si>
  <si>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</si>
  <si>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</si>
  <si>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</si>
  <si>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</si>
  <si>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</si>
  <si>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</si>
  <si>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</si>
  <si>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</si>
  <si>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</si>
  <si>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</si>
  <si>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</si>
  <si>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</si>
  <si>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</si>
  <si>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</si>
  <si>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</si>
  <si>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</si>
  <si>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</si>
  <si>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</si>
  <si>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</si>
  <si>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</si>
  <si>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</si>
  <si>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</si>
  <si>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</si>
  <si>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</si>
  <si>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</si>
  <si>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</si>
  <si>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</si>
  <si>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</si>
  <si>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</si>
  <si>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</si>
  <si>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</si>
  <si>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</si>
  <si>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</si>
  <si>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</si>
  <si>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</si>
  <si>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</si>
  <si>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</si>
  <si>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</si>
  <si>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</si>
  <si>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</si>
  <si>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</si>
  <si>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</si>
  <si>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</si>
  <si>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</si>
  <si>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</si>
  <si>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</si>
  <si>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</si>
  <si>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</si>
  <si>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</si>
  <si>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</si>
  <si>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</si>
  <si>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</si>
  <si>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</si>
  <si>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</si>
  <si>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</si>
  <si>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</si>
  <si>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</si>
  <si>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</si>
  <si>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</si>
  <si>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</si>
  <si>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</si>
  <si>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</si>
  <si>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</si>
  <si>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</si>
  <si>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</si>
  <si>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</si>
  <si>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</si>
  <si>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</si>
  <si>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</si>
  <si>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</si>
  <si>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</si>
  <si>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</si>
  <si>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</si>
  <si>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</si>
  <si>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</si>
  <si>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</si>
  <si>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</si>
  <si>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</si>
  <si>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</si>
  <si>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</si>
  <si>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</si>
  <si>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</si>
  <si>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</si>
  <si>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</si>
  <si>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</si>
  <si>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</si>
  <si>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</si>
  <si>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</si>
  <si>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</si>
  <si>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</si>
  <si>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</si>
  <si>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</si>
  <si>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</si>
  <si>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</si>
  <si>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</si>
  <si>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</si>
  <si>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</si>
  <si>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</si>
  <si>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</si>
  <si>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</si>
  <si>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</si>
  <si>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</si>
  <si>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</si>
  <si>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</si>
  <si>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</si>
  <si>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</si>
  <si>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</si>
  <si>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</si>
  <si>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</si>
  <si>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</si>
  <si>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</si>
  <si>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</si>
  <si>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</si>
  <si>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</si>
  <si>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</si>
  <si>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</si>
  <si>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</si>
  <si>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</si>
  <si>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</si>
  <si>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</si>
  <si>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</si>
  <si>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</si>
  <si>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</si>
  <si>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</si>
  <si>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</si>
  <si>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</si>
  <si>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</si>
  <si>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</si>
  <si>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</si>
  <si>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</si>
  <si>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</si>
  <si>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</si>
  <si>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</si>
  <si>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</si>
  <si>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</si>
  <si>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</si>
  <si>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</si>
  <si>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</si>
  <si>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</si>
  <si>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</si>
  <si>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</si>
  <si>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</si>
  <si>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</si>
  <si>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</si>
  <si>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</si>
  <si>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</si>
  <si>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</si>
  <si>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</si>
  <si>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</si>
  <si>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</si>
  <si>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</si>
  <si>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</si>
  <si>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</si>
  <si>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</si>
  <si>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</si>
  <si>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</si>
  <si>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</si>
  <si>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</si>
  <si>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</si>
  <si>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</si>
  <si>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</si>
  <si>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</si>
  <si>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</si>
  <si>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</si>
  <si>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</si>
  <si>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</si>
  <si>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</si>
  <si>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</si>
  <si>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</si>
  <si>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</si>
  <si>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</si>
  <si>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</si>
  <si>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</si>
  <si>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</si>
  <si>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</si>
  <si>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</si>
  <si>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</si>
  <si>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</si>
  <si>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</si>
  <si>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</si>
  <si>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</si>
  <si>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</si>
  <si>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</si>
  <si>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</si>
  <si>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</si>
  <si>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</si>
  <si>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</si>
  <si>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</si>
  <si>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</si>
  <si>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</si>
  <si>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</si>
  <si>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</si>
  <si>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</si>
  <si>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</si>
  <si>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</si>
  <si>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</si>
  <si>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</si>
  <si>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</si>
  <si>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</si>
  <si>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</si>
  <si>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</si>
  <si>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</si>
  <si>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</si>
  <si>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</si>
  <si>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</si>
  <si>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</si>
  <si>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</si>
  <si>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</si>
  <si>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</si>
  <si>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</si>
  <si>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</si>
  <si>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</si>
  <si>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</si>
  <si>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</si>
  <si>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</si>
  <si>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</si>
  <si>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</si>
  <si>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</si>
  <si>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</si>
  <si>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</si>
  <si>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</si>
  <si>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</si>
  <si>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</si>
  <si>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</si>
  <si>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</si>
  <si>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</si>
  <si>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</si>
  <si>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</si>
  <si>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</si>
  <si>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</si>
  <si>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</si>
  <si>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</si>
  <si>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</si>
  <si>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</si>
  <si>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</si>
  <si>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</si>
  <si>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</si>
  <si>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</si>
  <si>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</si>
  <si>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</si>
  <si>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</si>
  <si>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</si>
  <si>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</si>
  <si>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</si>
  <si>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</si>
  <si>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</si>
  <si>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</si>
  <si>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</si>
  <si>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</si>
  <si>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</si>
  <si>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</si>
  <si>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</si>
  <si>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</si>
  <si>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</si>
  <si>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</si>
  <si>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</si>
  <si>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</si>
  <si>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</si>
  <si>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</si>
  <si>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</si>
  <si>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</si>
  <si>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</si>
  <si>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</si>
  <si>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</si>
  <si>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</si>
  <si>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</si>
  <si>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</si>
  <si>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</si>
  <si>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</si>
  <si>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</si>
  <si>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</si>
  <si>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</si>
  <si>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</si>
  <si>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</si>
  <si>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</si>
  <si>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</si>
  <si>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</si>
  <si>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</si>
  <si>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</si>
  <si>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</si>
  <si>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</si>
  <si>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</si>
  <si>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</si>
  <si>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</si>
  <si>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</si>
  <si>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</si>
  <si>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</si>
  <si>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</si>
  <si>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</si>
  <si>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</si>
  <si>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</si>
  <si>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</si>
  <si>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</si>
  <si>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</si>
  <si>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</si>
  <si>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</si>
  <si>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</si>
  <si>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</si>
  <si>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</si>
  <si>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</si>
  <si>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</si>
  <si>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</si>
  <si>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</si>
  <si>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</si>
  <si>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</si>
  <si>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</si>
  <si>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</si>
  <si>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</si>
  <si>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</si>
  <si>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</si>
  <si>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</si>
  <si>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</si>
  <si>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</si>
  <si>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</si>
  <si>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</si>
  <si>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</si>
  <si>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</si>
  <si>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</si>
  <si>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</si>
  <si>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</si>
  <si>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</si>
  <si>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</si>
  <si>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</si>
  <si>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</si>
  <si>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</si>
  <si>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</si>
  <si>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</si>
  <si>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</si>
  <si>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</si>
  <si>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</si>
  <si>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</si>
  <si>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</si>
  <si>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</si>
  <si>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</si>
  <si>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</si>
  <si>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</si>
  <si>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</si>
  <si>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</si>
  <si>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</si>
  <si>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</si>
  <si>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</si>
  <si>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</si>
  <si>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</si>
  <si>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</si>
  <si>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</si>
  <si>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</si>
  <si>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</si>
  <si>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</si>
  <si>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</si>
  <si>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</si>
  <si>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</si>
  <si>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</si>
  <si>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</si>
  <si>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</si>
  <si>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</si>
  <si>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</si>
  <si>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</si>
  <si>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</si>
  <si>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</si>
  <si>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</si>
  <si>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</si>
  <si>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</si>
  <si>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</si>
  <si>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</si>
  <si>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</si>
  <si>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</si>
  <si>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</si>
  <si>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</si>
  <si>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</si>
  <si>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</si>
  <si>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</si>
  <si>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</si>
  <si>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</si>
  <si>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</si>
  <si>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</si>
  <si>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</si>
  <si>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</si>
  <si>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</si>
  <si>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</si>
  <si>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</si>
  <si>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</si>
  <si>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</si>
  <si>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</si>
  <si>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</si>
  <si>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</si>
  <si>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</si>
  <si>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</si>
  <si>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</si>
  <si>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</si>
  <si>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</si>
  <si>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</si>
  <si>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</si>
  <si>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</si>
  <si>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</si>
  <si>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</si>
  <si>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</si>
  <si>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</si>
  <si>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</si>
  <si>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</si>
  <si>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</si>
  <si>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</si>
  <si>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</si>
  <si>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</si>
  <si>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</si>
  <si>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</si>
  <si>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</si>
  <si>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</si>
  <si>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</si>
  <si>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</si>
  <si>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</si>
  <si>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</si>
  <si>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</si>
  <si>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</si>
  <si>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</si>
  <si>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</si>
  <si>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</si>
  <si>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</si>
  <si>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</si>
  <si>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</si>
  <si>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</si>
  <si>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</si>
  <si>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</si>
  <si>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</si>
  <si>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</si>
  <si>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</si>
  <si>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</si>
  <si>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</si>
  <si>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</si>
  <si>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</si>
  <si>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</si>
  <si>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</si>
  <si>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</si>
  <si>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</si>
  <si>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</si>
  <si>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</si>
  <si>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</si>
  <si>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</si>
  <si>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</si>
  <si>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</si>
  <si>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</si>
  <si>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</si>
  <si>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</si>
  <si>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</si>
  <si>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</si>
  <si>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</si>
  <si>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</si>
  <si>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</si>
  <si>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</si>
  <si>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</si>
  <si>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</si>
  <si>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</si>
  <si>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</si>
  <si>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</si>
  <si>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</si>
  <si>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</si>
  <si>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</si>
  <si>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</si>
  <si>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</si>
  <si>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</si>
  <si>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</si>
  <si>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</si>
  <si>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</si>
  <si>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</si>
  <si>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</si>
  <si>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</si>
  <si>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</si>
  <si>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</si>
  <si>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</si>
  <si>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</si>
  <si>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</si>
  <si>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</si>
  <si>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</si>
  <si>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</si>
  <si>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</si>
  <si>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</si>
  <si>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</si>
  <si>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</si>
  <si>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</si>
  <si>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</si>
  <si>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</si>
  <si>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</si>
  <si>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</si>
  <si>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</si>
  <si>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</si>
  <si>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</si>
  <si>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</si>
  <si>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</si>
  <si>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</si>
  <si>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</si>
  <si>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</si>
  <si>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</si>
  <si>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</si>
  <si>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</si>
  <si>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</si>
  <si>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</si>
  <si>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</si>
  <si>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</si>
  <si>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</si>
  <si>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</si>
  <si>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</si>
  <si>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</si>
  <si>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</si>
  <si>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</si>
  <si>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</si>
  <si>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</si>
  <si>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</si>
  <si>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</si>
  <si>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</si>
  <si>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</si>
  <si>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</si>
  <si>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</si>
  <si>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</si>
  <si>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</si>
  <si>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</si>
  <si>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</si>
  <si>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</si>
  <si>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</si>
  <si>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</si>
  <si>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</si>
  <si>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</si>
  <si>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</si>
  <si>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</si>
  <si>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</si>
  <si>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</si>
  <si>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</si>
  <si>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</si>
  <si>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</si>
  <si>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</si>
  <si>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</si>
  <si>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</si>
  <si>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</si>
  <si>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</si>
  <si>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</si>
  <si>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</si>
  <si>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</si>
  <si>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</si>
  <si>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</si>
  <si>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</si>
  <si>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</si>
  <si>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</si>
  <si>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</si>
  <si>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</si>
  <si>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</si>
  <si>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</si>
  <si>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</si>
  <si>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</si>
  <si>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</si>
  <si>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</si>
  <si>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</si>
  <si>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</si>
  <si>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</si>
  <si>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</si>
  <si>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</si>
  <si>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</si>
  <si>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</si>
  <si>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</si>
  <si>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</si>
  <si>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</si>
  <si>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</si>
  <si>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</si>
  <si>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</si>
  <si>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</si>
  <si>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</si>
  <si>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</si>
  <si>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</si>
  <si>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</si>
  <si>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</si>
  <si>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</si>
  <si>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</si>
  <si>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</si>
  <si>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</si>
  <si>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</si>
  <si>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</si>
  <si>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</si>
  <si>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</si>
  <si>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</si>
  <si>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</si>
  <si>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</si>
  <si>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</si>
  <si>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</si>
  <si>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</si>
  <si>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</si>
  <si>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</si>
  <si>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</si>
  <si>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</si>
  <si>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</si>
  <si>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</si>
  <si>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</si>
  <si>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</si>
  <si>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</si>
  <si>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</si>
  <si>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</si>
  <si>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</si>
  <si>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</si>
  <si>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</si>
  <si>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</si>
  <si>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</si>
  <si>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</si>
  <si>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</si>
  <si>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</si>
  <si>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</si>
  <si>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</si>
  <si>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</si>
  <si>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</si>
  <si>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</si>
  <si>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</si>
  <si>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</si>
  <si>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</si>
  <si>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</si>
  <si>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</si>
  <si>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</si>
  <si>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</si>
  <si>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</si>
  <si>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</si>
  <si>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</si>
  <si>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</si>
  <si>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</si>
  <si>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</si>
  <si>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</si>
  <si>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</si>
  <si>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</si>
  <si>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</si>
  <si>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</si>
  <si>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</si>
  <si>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</si>
  <si>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</si>
  <si>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</si>
  <si>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</si>
  <si>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</si>
  <si>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</si>
  <si>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</si>
  <si>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</si>
  <si>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</si>
  <si>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</si>
  <si>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</si>
  <si>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</si>
  <si>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</si>
  <si>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</si>
  <si>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</si>
  <si>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</si>
  <si>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</si>
  <si>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</si>
  <si>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</si>
  <si>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</si>
  <si>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</si>
  <si>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</si>
  <si>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</si>
  <si>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</si>
  <si>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</si>
  <si>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</si>
  <si>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</si>
  <si>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</si>
  <si>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</si>
  <si>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</si>
  <si>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</si>
  <si>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</si>
  <si>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</si>
  <si>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</si>
  <si>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</si>
  <si>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</si>
  <si>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</si>
  <si>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</si>
  <si>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</si>
  <si>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</si>
  <si>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</si>
  <si>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</si>
  <si>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</si>
  <si>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</si>
  <si>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</si>
  <si>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</si>
  <si>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</si>
  <si>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</si>
  <si>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</si>
  <si>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</si>
  <si>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</si>
  <si>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</si>
  <si>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</si>
  <si>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</si>
  <si>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</si>
  <si>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</si>
  <si>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</si>
  <si>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</si>
  <si>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</si>
  <si>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</si>
  <si>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</si>
  <si>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</si>
  <si>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</si>
  <si>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</si>
  <si>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</si>
  <si>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</si>
  <si>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</si>
  <si>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</si>
  <si>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</si>
  <si>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</si>
  <si>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</si>
  <si>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</si>
  <si>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</si>
  <si>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</si>
  <si>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</si>
  <si>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</si>
  <si>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</si>
  <si>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</si>
  <si>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</si>
  <si>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</si>
  <si>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</si>
  <si>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</si>
  <si>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</si>
  <si>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</si>
  <si>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</si>
  <si>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</si>
  <si>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</si>
  <si>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</si>
  <si>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</si>
  <si>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</si>
  <si>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</si>
  <si>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</si>
  <si>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</si>
  <si>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</si>
  <si>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</si>
  <si>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</si>
  <si>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</si>
  <si>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</si>
  <si>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</si>
  <si>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</si>
  <si>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</si>
  <si>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</si>
  <si>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</si>
  <si>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</si>
  <si>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</si>
  <si>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</si>
  <si>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</si>
  <si>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</si>
  <si>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</si>
  <si>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</si>
  <si>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</si>
  <si>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</si>
  <si>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</si>
  <si>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</si>
  <si>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</si>
  <si>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</si>
  <si>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</si>
  <si>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</si>
  <si>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</si>
  <si>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</si>
  <si>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</si>
  <si>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</si>
  <si>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</si>
  <si>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</si>
  <si>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</si>
  <si>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</si>
  <si>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</si>
  <si>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</si>
  <si>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</si>
  <si>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</si>
  <si>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</si>
  <si>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</si>
  <si>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</si>
  <si>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</si>
  <si>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</si>
  <si>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</si>
  <si>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</si>
  <si>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</si>
  <si>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</si>
  <si>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</si>
  <si>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</si>
  <si>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</si>
  <si>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</si>
  <si>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</si>
  <si>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</si>
  <si>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</si>
  <si>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</si>
  <si>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</si>
  <si>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</si>
  <si>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</si>
  <si>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</si>
  <si>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</si>
  <si>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</si>
  <si>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</si>
  <si>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</si>
  <si>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</si>
  <si>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</si>
  <si>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</si>
  <si>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</si>
  <si>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</si>
  <si>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</si>
  <si>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</si>
  <si>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</si>
  <si>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</si>
  <si>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</si>
  <si>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</si>
  <si>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</si>
  <si>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</si>
  <si>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</si>
  <si>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</si>
  <si>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</si>
  <si>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</si>
  <si>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</si>
  <si>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</si>
  <si>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</si>
  <si>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</si>
  <si>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</si>
  <si>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</si>
  <si>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</si>
  <si>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</si>
  <si>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</si>
  <si>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</si>
  <si>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</si>
  <si>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</si>
  <si>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</si>
  <si>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</si>
  <si>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</si>
  <si>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</si>
  <si>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</si>
  <si>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</si>
  <si>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</si>
  <si>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</si>
  <si>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</si>
  <si>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</si>
  <si>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</si>
  <si>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</si>
  <si>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</si>
  <si>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</si>
  <si>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</si>
  <si>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</si>
  <si>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</si>
  <si>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</si>
  <si>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</si>
  <si>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</si>
  <si>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</si>
  <si>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</si>
  <si>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</si>
  <si>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</si>
  <si>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</si>
  <si>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</si>
  <si>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</si>
  <si>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</si>
  <si>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</si>
  <si>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</si>
  <si>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</si>
  <si>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</si>
  <si>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</si>
  <si>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</si>
  <si>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</si>
  <si>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</si>
  <si>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</si>
  <si>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</si>
  <si>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</si>
  <si>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</si>
  <si>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</si>
  <si>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</si>
  <si>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</si>
  <si>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</si>
  <si>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</si>
  <si>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</si>
  <si>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</si>
  <si>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</si>
  <si>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</si>
  <si>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</si>
  <si>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</si>
  <si>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</si>
  <si>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</si>
  <si>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</si>
  <si>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</si>
  <si>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</si>
  <si>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</si>
  <si>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</si>
  <si>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</si>
  <si>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</si>
  <si>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</si>
  <si>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</si>
  <si>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</si>
  <si>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</si>
  <si>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</si>
  <si>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</si>
  <si>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</si>
  <si>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</si>
  <si>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</si>
  <si>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</si>
  <si>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</si>
  <si>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</si>
  <si>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</si>
  <si>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</si>
  <si>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</si>
  <si>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</si>
  <si>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</si>
  <si>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</si>
  <si>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</si>
  <si>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</si>
  <si>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</si>
  <si>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</si>
  <si>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</si>
  <si>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</si>
  <si>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</si>
  <si>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</si>
  <si>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</si>
  <si>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</si>
  <si>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</si>
  <si>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</si>
  <si>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</si>
  <si>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</si>
  <si>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</si>
  <si>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</si>
  <si>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</si>
  <si>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</si>
  <si>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</si>
  <si>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</si>
  <si>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</si>
  <si>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</si>
  <si>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</si>
  <si>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</si>
  <si>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</si>
  <si>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</si>
  <si>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</si>
  <si>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</si>
  <si>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</si>
  <si>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</si>
  <si>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</si>
  <si>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</si>
  <si>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</si>
  <si>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</si>
  <si>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</si>
  <si>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</si>
  <si>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</si>
  <si>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</si>
  <si>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</si>
  <si>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</si>
  <si>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</si>
  <si>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</si>
  <si>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</si>
  <si>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</si>
  <si>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</si>
  <si>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</si>
  <si>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</si>
  <si>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</si>
  <si>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</si>
  <si>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</si>
  <si>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</si>
  <si>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</si>
  <si>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</si>
  <si>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</si>
  <si>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</si>
  <si>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</si>
  <si>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</si>
  <si>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</si>
  <si>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</si>
  <si>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</si>
  <si>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</si>
  <si>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</si>
  <si>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</si>
  <si>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</si>
  <si>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</si>
  <si>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</si>
  <si>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</si>
  <si>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</si>
  <si>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</si>
  <si>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</si>
  <si>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</si>
  <si>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</si>
  <si>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</si>
  <si>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</si>
  <si>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</si>
  <si>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</si>
  <si>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</si>
  <si>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</si>
  <si>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</si>
  <si>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</si>
  <si>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</si>
  <si>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</si>
  <si>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</si>
  <si>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</si>
  <si>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</si>
  <si>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</si>
  <si>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</si>
  <si>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</si>
  <si>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</si>
  <si>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</si>
  <si>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</si>
  <si>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</si>
  <si>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</si>
  <si>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</si>
  <si>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</si>
  <si>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</si>
  <si>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</si>
  <si>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</si>
  <si>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</si>
  <si>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</si>
  <si>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</si>
  <si>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</si>
  <si>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</si>
  <si>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</si>
  <si>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</si>
  <si>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</si>
  <si>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</si>
  <si>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</si>
  <si>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</si>
  <si>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</si>
  <si>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</si>
  <si>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</si>
  <si>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</si>
  <si>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</si>
  <si>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</si>
  <si>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</si>
  <si>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</si>
  <si>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</si>
  <si>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</si>
  <si>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</si>
  <si>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</si>
  <si>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</si>
  <si>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</si>
  <si>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</si>
  <si>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</si>
  <si>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</si>
  <si>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</si>
  <si>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</si>
  <si>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</si>
  <si>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</si>
  <si>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</si>
  <si>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</si>
  <si>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</si>
  <si>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</si>
  <si>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</si>
  <si>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</si>
  <si>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</si>
  <si>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</si>
  <si>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</si>
  <si>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</si>
  <si>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</si>
  <si>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</si>
  <si>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</si>
  <si>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</si>
  <si>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</si>
  <si>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</si>
  <si>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</si>
  <si>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</si>
  <si>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</si>
  <si>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</si>
  <si>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</si>
  <si>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</si>
  <si>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</si>
  <si>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</si>
  <si>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</si>
  <si>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</si>
  <si>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</si>
  <si>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</si>
  <si>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</si>
  <si>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</si>
  <si>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</si>
  <si>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</si>
  <si>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</si>
  <si>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</si>
  <si>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</si>
  <si>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</si>
  <si>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</si>
  <si>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</si>
  <si>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</si>
  <si>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</si>
  <si>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</si>
  <si>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</si>
  <si>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</si>
  <si>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</si>
  <si>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</si>
  <si>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</si>
  <si>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</si>
  <si>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</si>
  <si>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</si>
  <si>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</si>
  <si>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</si>
  <si>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</si>
  <si>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</si>
  <si>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</si>
  <si>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</si>
  <si>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</si>
  <si>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</si>
  <si>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</si>
  <si>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</si>
  <si>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</si>
  <si>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</si>
  <si>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</si>
  <si>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</si>
  <si>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</si>
  <si>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</si>
  <si>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</si>
  <si>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</si>
  <si>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</si>
  <si>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</si>
  <si>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</si>
  <si>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</si>
  <si>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</si>
  <si>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</si>
  <si>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</si>
  <si>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</si>
  <si>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</si>
  <si>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</si>
  <si>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</si>
  <si>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</si>
  <si>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</si>
  <si>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</si>
  <si>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</si>
  <si>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</si>
  <si>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</si>
  <si>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</si>
  <si>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</si>
  <si>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</si>
  <si>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</si>
  <si>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</si>
  <si>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</si>
  <si>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</si>
  <si>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</si>
  <si>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</si>
  <si>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</si>
  <si>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</si>
  <si>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</si>
  <si>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</si>
  <si>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</si>
  <si>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</si>
  <si>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</si>
  <si>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</si>
  <si>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</si>
  <si>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</si>
  <si>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</si>
  <si>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</si>
  <si>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</si>
  <si>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</si>
  <si>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</si>
  <si>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</si>
  <si>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</si>
  <si>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</si>
  <si>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</si>
  <si>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</si>
  <si>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</si>
  <si>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</si>
  <si>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</si>
  <si>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</si>
  <si>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</si>
  <si>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</si>
  <si>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</si>
  <si>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</si>
  <si>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</si>
  <si>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</si>
  <si>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</si>
  <si>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</si>
  <si>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</si>
  <si>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</si>
  <si>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</si>
  <si>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</si>
  <si>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</si>
  <si>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</si>
  <si>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</si>
  <si>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</si>
  <si>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</si>
  <si>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</si>
  <si>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</si>
  <si>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</si>
  <si>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</si>
  <si>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</si>
  <si>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</si>
  <si>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</si>
  <si>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</si>
  <si>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</si>
  <si>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</si>
  <si>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</si>
  <si>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</si>
  <si>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</si>
  <si>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</si>
  <si>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</si>
  <si>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</si>
  <si>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</si>
  <si>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</si>
  <si>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</si>
  <si>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</si>
  <si>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</si>
  <si>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</si>
  <si>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</si>
  <si>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</si>
  <si>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</si>
  <si>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</si>
  <si>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</si>
  <si>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</si>
  <si>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</si>
  <si>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</si>
  <si>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</si>
  <si>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</si>
  <si>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</si>
  <si>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</si>
  <si>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</si>
  <si>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</si>
  <si>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</si>
  <si>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</si>
  <si>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</si>
  <si>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</si>
  <si>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</si>
  <si>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</si>
  <si>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</si>
  <si>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</si>
  <si>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</si>
  <si>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</si>
  <si>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</si>
  <si>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</si>
  <si>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</si>
  <si>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</si>
  <si>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</si>
  <si>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</si>
  <si>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</si>
  <si>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</si>
  <si>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</si>
  <si>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</si>
  <si>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</si>
  <si>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</si>
  <si>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</si>
  <si>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</si>
  <si>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</si>
  <si>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</si>
  <si>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</si>
  <si>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</si>
  <si>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</si>
  <si>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</si>
  <si>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</si>
  <si>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</si>
  <si>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</si>
  <si>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</si>
  <si>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</si>
  <si>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</si>
  <si>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</si>
  <si>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</si>
  <si>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</si>
  <si>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</si>
  <si>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</si>
  <si>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</si>
  <si>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</si>
  <si>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</si>
  <si>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</si>
  <si>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</si>
  <si>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</si>
  <si>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</si>
  <si>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</si>
  <si>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</si>
  <si>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</si>
  <si>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</si>
  <si>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</si>
  <si>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</si>
  <si>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</si>
  <si>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</si>
  <si>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</si>
  <si>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</si>
  <si>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</si>
  <si>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</si>
  <si>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</si>
  <si>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</si>
  <si>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</si>
  <si>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</si>
  <si>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</si>
  <si>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</si>
  <si>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</si>
  <si>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</si>
  <si>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</si>
  <si>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</si>
  <si>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</si>
  <si>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</si>
  <si>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</si>
  <si>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</si>
  <si>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</si>
  <si>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</si>
  <si>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</si>
  <si>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</si>
  <si>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</si>
  <si>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</si>
  <si>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</si>
  <si>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</si>
  <si>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</si>
  <si>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</si>
  <si>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</si>
  <si>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</si>
  <si>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</si>
  <si>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</si>
  <si>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</si>
  <si>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</si>
  <si>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</si>
  <si>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</si>
  <si>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</si>
  <si>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</si>
  <si>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</si>
  <si>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</si>
  <si>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</si>
  <si>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</si>
  <si>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</si>
  <si>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</si>
  <si>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</si>
  <si>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</si>
  <si>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</si>
  <si>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</si>
  <si>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</si>
  <si>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</si>
  <si>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</si>
  <si>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</si>
  <si>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</si>
  <si>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</si>
  <si>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</si>
  <si>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</si>
  <si>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</si>
  <si>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</si>
  <si>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</si>
  <si>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</si>
  <si>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</si>
  <si>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</si>
  <si>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</si>
  <si>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</si>
  <si>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</si>
  <si>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</si>
  <si>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</si>
  <si>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</si>
  <si>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</si>
  <si>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</si>
  <si>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</si>
  <si>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</si>
  <si>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</si>
  <si>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</si>
  <si>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</si>
  <si>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</si>
  <si>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</si>
  <si>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</si>
  <si>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</si>
  <si>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</si>
  <si>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</si>
  <si>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</si>
  <si>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</si>
  <si>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</si>
  <si>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</si>
  <si>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</si>
  <si>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</si>
  <si>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</si>
  <si>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</si>
  <si>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</si>
  <si>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</si>
  <si>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</si>
  <si>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</si>
  <si>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</si>
  <si>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</si>
  <si>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</si>
  <si>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</si>
  <si>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</si>
  <si>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</si>
  <si>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</si>
  <si>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</si>
  <si>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</si>
  <si>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</si>
  <si>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</si>
  <si>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</si>
  <si>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</si>
  <si>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</si>
  <si>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</si>
  <si>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</si>
  <si>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</si>
  <si>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</si>
  <si>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</si>
  <si>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</si>
  <si>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</si>
  <si>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</si>
  <si>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</si>
  <si>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</si>
  <si>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</si>
  <si>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</si>
  <si>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</si>
  <si>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</si>
  <si>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</si>
  <si>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</si>
  <si>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</si>
  <si>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</si>
  <si>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</si>
  <si>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</si>
  <si>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</si>
  <si>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</si>
  <si>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</si>
  <si>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</si>
  <si>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</si>
  <si>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</si>
  <si>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</si>
  <si>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</si>
  <si>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</si>
  <si>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</si>
  <si>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</si>
  <si>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</si>
  <si>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</si>
  <si>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</si>
  <si>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</si>
  <si>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</si>
  <si>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</si>
  <si>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</si>
  <si>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</si>
  <si>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</si>
  <si>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</si>
  <si>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</si>
  <si>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</si>
  <si>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</si>
  <si>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</si>
  <si>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</si>
  <si>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</si>
  <si>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</si>
  <si>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</si>
  <si>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</si>
  <si>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</si>
  <si>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</si>
  <si>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</si>
  <si>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</si>
  <si>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</si>
  <si>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</si>
  <si>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</si>
  <si>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</si>
  <si>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</si>
  <si>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</si>
  <si>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</si>
  <si>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</si>
  <si>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</si>
  <si>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</si>
  <si>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</si>
  <si>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</si>
  <si>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</si>
  <si>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</si>
  <si>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</si>
  <si>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</si>
  <si>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</si>
  <si>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</si>
  <si>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</si>
  <si>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</si>
  <si>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</si>
  <si>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</si>
  <si>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</si>
  <si>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</si>
  <si>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</si>
  <si>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</si>
  <si>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</si>
  <si>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</si>
  <si>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</si>
  <si>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</si>
  <si>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</si>
  <si>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</si>
  <si>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</si>
  <si>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</si>
  <si>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</si>
  <si>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</si>
  <si>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</si>
  <si>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</si>
  <si>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</si>
  <si>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</si>
  <si>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</si>
  <si>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</si>
  <si>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</si>
  <si>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</si>
  <si>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</si>
  <si>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</si>
  <si>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</si>
  <si>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</si>
  <si>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</si>
  <si>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</si>
  <si>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</si>
  <si>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</si>
  <si>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</si>
  <si>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</si>
  <si>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</si>
  <si>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</si>
  <si>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</si>
  <si>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</si>
  <si>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</si>
  <si>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</si>
  <si>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</si>
  <si>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</si>
  <si>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</si>
  <si>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</si>
  <si>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</si>
  <si>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</si>
  <si>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</si>
  <si>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</si>
  <si>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</si>
  <si>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</si>
  <si>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</si>
  <si>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</si>
  <si>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</si>
  <si>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</si>
  <si>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</si>
  <si>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</si>
  <si>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</si>
  <si>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</si>
  <si>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</si>
  <si>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</si>
  <si>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</si>
  <si>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</si>
  <si>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</si>
  <si>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</si>
  <si>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</si>
  <si>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</si>
  <si>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</si>
  <si>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</si>
  <si>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</si>
  <si>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</si>
  <si>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</si>
  <si>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</si>
  <si>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</si>
  <si>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</si>
  <si>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</si>
  <si>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</si>
  <si>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</si>
  <si>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</si>
  <si>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</si>
  <si>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</si>
  <si>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</si>
  <si>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</si>
  <si>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</si>
  <si>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</si>
  <si>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</si>
  <si>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</si>
  <si>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</si>
  <si>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</si>
  <si>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</si>
  <si>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</si>
  <si>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</si>
  <si>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</si>
  <si>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</si>
  <si>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</si>
  <si>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</si>
  <si>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</si>
  <si>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</si>
  <si>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</si>
  <si>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</si>
  <si>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</si>
  <si>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</si>
  <si>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</si>
  <si>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</si>
  <si>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</si>
  <si>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</si>
  <si>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</si>
  <si>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</si>
  <si>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</si>
  <si>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</si>
  <si>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</si>
  <si>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</si>
  <si>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</si>
  <si>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</si>
  <si>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</si>
  <si>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</si>
  <si>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</si>
  <si>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</si>
  <si>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</si>
  <si>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</si>
  <si>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</si>
  <si>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</si>
  <si>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</si>
  <si>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</si>
  <si>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</si>
  <si>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</si>
  <si>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</si>
  <si>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</si>
  <si>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</si>
  <si>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</si>
  <si>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</si>
  <si>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</si>
  <si>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</si>
  <si>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</si>
  <si>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</si>
  <si>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</si>
  <si>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</si>
  <si>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</si>
  <si>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</si>
  <si>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</si>
  <si>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</si>
  <si>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</si>
  <si>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</si>
  <si>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</si>
  <si>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</si>
  <si>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</si>
  <si>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</si>
  <si>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</si>
  <si>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</si>
  <si>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</si>
  <si>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</si>
  <si>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</si>
  <si>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</si>
  <si>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</si>
  <si>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</si>
  <si>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</si>
  <si>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</si>
  <si>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</si>
  <si>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</si>
  <si>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</si>
  <si>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</si>
  <si>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</si>
  <si>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</si>
  <si>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</si>
  <si>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</si>
  <si>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</si>
  <si>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</si>
  <si>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</si>
  <si>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</si>
  <si>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</si>
  <si>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</si>
  <si>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</si>
  <si>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</si>
  <si>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</si>
  <si>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</si>
  <si>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</si>
  <si>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</si>
  <si>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</si>
  <si>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</si>
  <si>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</si>
  <si>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</si>
  <si>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</si>
  <si>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</si>
  <si>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</si>
  <si>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</si>
  <si>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</si>
  <si>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</si>
  <si>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</si>
  <si>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</si>
  <si>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</si>
  <si>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</si>
  <si>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</si>
  <si>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</si>
  <si>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</si>
  <si>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</si>
  <si>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</si>
  <si>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</si>
  <si>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</si>
  <si>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</si>
  <si>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</si>
  <si>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</si>
  <si>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</si>
  <si>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</si>
  <si>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</si>
  <si>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</si>
  <si>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</si>
  <si>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</si>
  <si>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</si>
  <si>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</si>
  <si>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</si>
  <si>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</si>
  <si>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</si>
  <si>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</si>
  <si>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</si>
  <si>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</si>
  <si>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</si>
  <si>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</si>
  <si>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</si>
  <si>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</si>
  <si>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</si>
  <si>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</si>
  <si>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</si>
  <si>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</si>
  <si>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</si>
  <si>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</si>
  <si>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</si>
  <si>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</si>
  <si>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</si>
  <si>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</si>
  <si>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</si>
  <si>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</si>
  <si>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</si>
  <si>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</si>
  <si>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</si>
  <si>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</si>
  <si>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</si>
  <si>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</si>
  <si>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</si>
  <si>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</si>
  <si>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</si>
  <si>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</si>
  <si>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</si>
  <si>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</si>
  <si>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</si>
  <si>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</si>
  <si>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</si>
  <si>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</si>
  <si>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</si>
  <si>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</si>
  <si>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</si>
  <si>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</si>
  <si>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</si>
  <si>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</si>
  <si>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</si>
  <si>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</si>
  <si>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</si>
  <si>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</si>
  <si>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</si>
  <si>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</si>
  <si>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</si>
  <si>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</si>
  <si>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</si>
  <si>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</si>
  <si>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</si>
  <si>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</si>
  <si>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</si>
  <si>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</si>
  <si>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</si>
  <si>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</si>
  <si>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</si>
  <si>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</si>
  <si>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</si>
  <si>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</si>
  <si>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</si>
  <si>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</si>
  <si>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</si>
  <si>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</si>
  <si>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</si>
  <si>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</si>
  <si>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</si>
  <si>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</si>
  <si>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</si>
  <si>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</si>
  <si>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</si>
  <si>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</si>
  <si>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</si>
  <si>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</si>
  <si>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</si>
  <si>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</si>
  <si>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</si>
  <si>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</si>
  <si>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</si>
  <si>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</si>
  <si>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</si>
  <si>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</si>
  <si>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</si>
  <si>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</si>
  <si>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</si>
  <si>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</si>
  <si>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</si>
  <si>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</si>
  <si>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</si>
  <si>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</si>
  <si>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</si>
  <si>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</si>
  <si>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</si>
  <si>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</si>
  <si>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</si>
  <si>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</si>
  <si>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</si>
  <si>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</si>
  <si>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</si>
  <si>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</si>
  <si>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</si>
  <si>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</si>
  <si>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</si>
  <si>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</si>
  <si>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</si>
  <si>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</si>
  <si>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</si>
  <si>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</si>
  <si>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</si>
  <si>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</si>
  <si>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</si>
  <si>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</si>
  <si>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</si>
  <si>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</si>
  <si>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</si>
  <si>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</si>
  <si>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</si>
  <si>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</si>
  <si>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</si>
  <si>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</si>
  <si>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</si>
  <si>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</si>
  <si>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</si>
  <si>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</si>
  <si>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</si>
  <si>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</si>
  <si>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</si>
  <si>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</si>
  <si>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</si>
  <si>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</si>
  <si>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</si>
  <si>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</si>
  <si>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</si>
  <si>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</si>
  <si>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</si>
  <si>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</si>
  <si>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</si>
  <si>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</si>
  <si>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</si>
  <si>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</si>
  <si>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</si>
  <si>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</si>
  <si>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</si>
  <si>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</si>
  <si>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</si>
  <si>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</si>
  <si>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</si>
  <si>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</si>
  <si>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</si>
  <si>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</si>
  <si>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</si>
  <si>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</si>
  <si>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</si>
  <si>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</si>
  <si>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</si>
  <si>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</si>
  <si>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</si>
  <si>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</si>
  <si>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</si>
  <si>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</si>
  <si>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</si>
  <si>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</si>
  <si>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</si>
  <si>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</si>
  <si>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</si>
  <si>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</si>
  <si>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</si>
  <si>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</si>
  <si>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</si>
  <si>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</si>
  <si>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</si>
  <si>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</si>
  <si>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</si>
  <si>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</si>
  <si>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</si>
  <si>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</si>
  <si>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</si>
  <si>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</si>
  <si>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</si>
  <si>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</si>
  <si>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</si>
  <si>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</si>
  <si>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</si>
  <si>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</si>
  <si>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</si>
  <si>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</si>
  <si>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</si>
  <si>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</si>
  <si>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</si>
  <si>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</si>
  <si>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</si>
  <si>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</si>
  <si>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</si>
  <si>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</si>
  <si>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</si>
  <si>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</si>
  <si>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</si>
  <si>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</si>
  <si>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</si>
  <si>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</si>
  <si>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</si>
  <si>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</si>
  <si>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</si>
  <si>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</si>
  <si>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</si>
  <si>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</si>
  <si>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</si>
  <si>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</si>
  <si>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</si>
  <si>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</si>
  <si>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</si>
  <si>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</si>
  <si>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</si>
  <si>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</si>
  <si>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</si>
  <si>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</si>
  <si>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</si>
  <si>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</si>
  <si>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</si>
  <si>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</si>
  <si>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</si>
  <si>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</si>
  <si>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</si>
  <si>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</si>
  <si>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</si>
  <si>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</si>
  <si>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</si>
  <si>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</si>
  <si>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</si>
  <si>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</si>
  <si>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</si>
  <si>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</si>
  <si>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</si>
  <si>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</si>
  <si>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</si>
  <si>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</si>
  <si>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</si>
  <si>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</si>
  <si>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</si>
  <si>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</si>
  <si>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</si>
  <si>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</si>
  <si>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</si>
  <si>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</si>
  <si>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</si>
  <si>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</si>
  <si>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</si>
  <si>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</si>
  <si>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</si>
  <si>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</si>
  <si>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</si>
  <si>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</si>
  <si>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</si>
  <si>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</si>
  <si>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</si>
  <si>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</si>
  <si>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</si>
  <si>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</si>
  <si>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</si>
  <si>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</si>
  <si>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</si>
  <si>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</si>
  <si>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</si>
  <si>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</si>
  <si>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</si>
  <si>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</si>
  <si>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</si>
  <si>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</si>
  <si>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</si>
  <si>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</si>
  <si>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</si>
  <si>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</si>
  <si>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</si>
  <si>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</si>
  <si>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</si>
  <si>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</si>
  <si>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</si>
  <si>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</si>
  <si>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</si>
  <si>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</si>
  <si>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</si>
  <si>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</si>
  <si>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</si>
  <si>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</si>
  <si>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</si>
  <si>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</si>
  <si>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</si>
  <si>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</si>
  <si>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</si>
  <si>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</si>
  <si>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</si>
  <si>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</si>
  <si>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</si>
  <si>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</si>
  <si>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</si>
  <si>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</si>
  <si>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</si>
  <si>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</si>
  <si>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</si>
  <si>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</si>
  <si>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</si>
  <si>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</si>
  <si>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</si>
  <si>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</si>
  <si>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</si>
  <si>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</si>
  <si>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</si>
  <si>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</si>
  <si>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</si>
  <si>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</si>
  <si>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</si>
  <si>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</si>
  <si>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</si>
  <si>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</si>
  <si>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</si>
  <si>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</si>
  <si>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</si>
  <si>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</si>
  <si>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</si>
  <si>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</si>
  <si>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</si>
  <si>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</si>
  <si>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</si>
  <si>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</si>
  <si>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</si>
  <si>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</si>
  <si>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</si>
  <si>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</si>
  <si>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</si>
  <si>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</si>
  <si>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</si>
  <si>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</si>
  <si>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</si>
  <si>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</si>
  <si>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</si>
  <si>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</si>
  <si>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</si>
  <si>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</si>
  <si>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</si>
  <si>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</si>
  <si>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</si>
  <si>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</si>
  <si>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</si>
  <si>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</si>
  <si>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</si>
  <si>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</si>
  <si>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</si>
  <si>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</si>
  <si>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</si>
  <si>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</si>
  <si>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</si>
  <si>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</si>
  <si>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</si>
  <si>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</si>
  <si>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</si>
  <si>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</si>
  <si>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</si>
  <si>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</si>
  <si>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</si>
  <si>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</si>
  <si>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</si>
  <si>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</si>
  <si>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</si>
  <si>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</si>
  <si>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</si>
  <si>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</si>
  <si>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</si>
  <si>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</si>
  <si>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</si>
  <si>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</si>
  <si>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</si>
  <si>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</si>
  <si>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</si>
  <si>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</si>
  <si>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</si>
  <si>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</si>
  <si>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</si>
  <si>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</si>
  <si>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</si>
  <si>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</si>
  <si>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</si>
  <si>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</si>
  <si>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</si>
  <si>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</si>
  <si>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</si>
  <si>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</si>
  <si>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</si>
  <si>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</si>
  <si>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</si>
  <si>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</si>
  <si>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</si>
  <si>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</si>
  <si>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</si>
  <si>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</si>
  <si>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</si>
  <si>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</si>
  <si>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</si>
  <si>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</si>
  <si>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</si>
  <si>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</si>
  <si>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</si>
  <si>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</si>
  <si>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</si>
  <si>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</si>
  <si>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</si>
  <si>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</si>
  <si>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</si>
  <si>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</si>
  <si>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</si>
  <si>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</si>
  <si>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</si>
  <si>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</si>
  <si>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</si>
  <si>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</si>
  <si>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</si>
  <si>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</si>
  <si>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</si>
  <si>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</si>
  <si>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</si>
  <si>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</si>
  <si>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</si>
  <si>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</si>
  <si>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</si>
  <si>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</si>
  <si>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</si>
  <si>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</si>
  <si>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</si>
  <si>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</si>
  <si>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</si>
  <si>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</si>
  <si>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</si>
  <si>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</si>
  <si>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</si>
  <si>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</si>
  <si>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</si>
  <si>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</si>
  <si>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</si>
  <si>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</si>
  <si>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</si>
  <si>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</si>
  <si>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</si>
  <si>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</si>
  <si>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</si>
  <si>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</si>
  <si>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</si>
  <si>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</si>
  <si>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</si>
  <si>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</si>
  <si>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</si>
  <si>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</si>
  <si>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</si>
  <si>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</si>
  <si>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</si>
  <si>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</si>
  <si>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</si>
  <si>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</si>
  <si>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</si>
  <si>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</si>
  <si>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</si>
  <si>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</si>
  <si>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</si>
  <si>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</si>
  <si>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</si>
  <si>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</si>
  <si>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</si>
  <si>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</si>
  <si>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</si>
  <si>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</si>
  <si>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</si>
  <si>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</si>
  <si>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</si>
  <si>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</si>
  <si>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</si>
  <si>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</si>
  <si>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</si>
  <si>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</si>
  <si>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</si>
  <si>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</si>
  <si>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</si>
  <si>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</si>
  <si>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</si>
  <si>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</si>
  <si>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</si>
  <si>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</si>
  <si>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</si>
  <si>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</si>
  <si>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</si>
  <si>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</si>
  <si>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</si>
  <si>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</si>
  <si>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</si>
  <si>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</si>
  <si>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</si>
  <si>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</si>
  <si>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</si>
  <si>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</si>
  <si>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</si>
  <si>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</si>
  <si>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</si>
  <si>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</si>
  <si>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</si>
  <si>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</si>
  <si>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</si>
  <si>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</si>
  <si>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</si>
  <si>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</si>
  <si>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</si>
  <si>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</si>
  <si>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</si>
  <si>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</si>
  <si>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</si>
  <si>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</si>
  <si>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</si>
  <si>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</si>
  <si>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</si>
  <si>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</si>
  <si>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</si>
  <si>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</si>
  <si>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</si>
  <si>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</si>
  <si>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</si>
  <si>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</si>
  <si>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</si>
  <si>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</si>
  <si>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</si>
  <si>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</si>
  <si>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</si>
  <si>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</si>
  <si>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</si>
  <si>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</si>
  <si>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</si>
  <si>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</si>
  <si>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</si>
  <si>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</si>
  <si>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</si>
  <si>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</si>
  <si>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</si>
  <si>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</si>
  <si>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</si>
  <si>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</si>
  <si>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</si>
  <si>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</si>
  <si>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</si>
  <si>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</si>
  <si>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</si>
  <si>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</si>
  <si>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</si>
  <si>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</si>
  <si>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</si>
  <si>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</si>
  <si>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</si>
  <si>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</si>
  <si>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</si>
  <si>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</si>
  <si>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</si>
  <si>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</si>
  <si>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</si>
  <si>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</si>
  <si>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</si>
  <si>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</si>
  <si>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</si>
  <si>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</si>
  <si>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</si>
  <si>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</si>
  <si>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</si>
  <si>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</si>
  <si>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</si>
  <si>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</si>
  <si>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</si>
  <si>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</si>
  <si>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</si>
  <si>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</si>
  <si>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</si>
  <si>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</si>
  <si>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</si>
  <si>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</si>
  <si>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</si>
  <si>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</si>
  <si>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</si>
  <si>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</si>
  <si>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</si>
  <si>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</si>
  <si>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</si>
  <si>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</si>
  <si>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</si>
  <si>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</si>
  <si>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</si>
  <si>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</si>
  <si>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</si>
  <si>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</si>
  <si>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</si>
  <si>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</si>
  <si>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</si>
  <si>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</si>
  <si>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</si>
  <si>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</si>
  <si>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</si>
  <si>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</si>
  <si>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</si>
  <si>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</si>
  <si>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</si>
  <si>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</si>
  <si>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</si>
  <si>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</si>
  <si>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</si>
  <si>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</si>
  <si>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</si>
  <si>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</si>
  <si>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</si>
  <si>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</si>
  <si>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</si>
  <si>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</si>
  <si>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</si>
  <si>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</si>
  <si>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</si>
  <si>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</si>
  <si>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</si>
  <si>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</si>
  <si>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</si>
  <si>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</si>
  <si>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</si>
  <si>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</si>
  <si>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</si>
  <si>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</si>
  <si>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</si>
  <si>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</si>
  <si>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</si>
  <si>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</si>
  <si>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</si>
  <si>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</si>
  <si>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</si>
  <si>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</si>
  <si>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</si>
  <si>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</si>
  <si>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</si>
  <si>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</si>
  <si>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</si>
  <si>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</si>
  <si>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</si>
  <si>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</si>
  <si>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</si>
  <si>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</si>
  <si>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</si>
  <si>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</si>
  <si>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</si>
  <si>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</si>
  <si>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</si>
  <si>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</si>
  <si>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</si>
  <si>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</si>
  <si>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</si>
  <si>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</si>
  <si>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</si>
  <si>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</si>
  <si>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</si>
  <si>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</si>
  <si>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</si>
  <si>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</si>
  <si>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</si>
  <si>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</si>
  <si>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</si>
  <si>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</si>
  <si>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</si>
  <si>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</si>
  <si>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</si>
  <si>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</si>
  <si>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</si>
  <si>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</si>
  <si>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</si>
  <si>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</si>
  <si>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</si>
  <si>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</si>
  <si>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</si>
  <si>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</si>
  <si>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</si>
  <si>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</si>
  <si>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</si>
  <si>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</si>
  <si>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</si>
  <si>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</si>
  <si>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</si>
  <si>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</si>
  <si>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</si>
  <si>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</si>
  <si>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</si>
  <si>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</si>
  <si>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</si>
  <si>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</si>
  <si>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</si>
  <si>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</si>
  <si>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</si>
  <si>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</si>
  <si>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</si>
  <si>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</si>
  <si>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</si>
  <si>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</si>
  <si>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</si>
  <si>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</si>
  <si>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</si>
  <si>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</si>
  <si>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</si>
  <si>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</si>
  <si>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</si>
  <si>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</si>
  <si>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</si>
  <si>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</si>
  <si>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</si>
  <si>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</si>
  <si>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</si>
  <si>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</si>
  <si>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</si>
  <si>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</si>
  <si>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</si>
  <si>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</si>
  <si>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</si>
  <si>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</si>
  <si>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</si>
  <si>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</si>
  <si>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</si>
  <si>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</si>
  <si>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</si>
  <si>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</si>
  <si>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</si>
  <si>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</si>
  <si>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</si>
  <si>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</si>
  <si>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</si>
  <si>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</si>
  <si>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</si>
  <si>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</si>
  <si>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</si>
  <si>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</si>
  <si>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</si>
  <si>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</si>
  <si>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</si>
  <si>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</si>
  <si>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</si>
  <si>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</si>
  <si>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</si>
  <si>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</si>
  <si>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</si>
  <si>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</si>
  <si>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</si>
  <si>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</si>
  <si>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</si>
  <si>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</si>
  <si>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</si>
  <si>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</si>
  <si>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</si>
  <si>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</si>
  <si>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</si>
  <si>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</si>
  <si>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</si>
  <si>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</si>
  <si>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</si>
  <si>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</si>
  <si>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</si>
  <si>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</si>
  <si>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</si>
  <si>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</si>
  <si>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</si>
  <si>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</si>
  <si>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</si>
  <si>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</si>
  <si>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</si>
  <si>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</si>
  <si>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</si>
  <si>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</si>
  <si>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</si>
  <si>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</si>
  <si>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</si>
  <si>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</si>
  <si>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</si>
  <si>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</si>
  <si>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</si>
  <si>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</si>
  <si>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</si>
  <si>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</si>
  <si>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</si>
  <si>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</si>
  <si>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</si>
  <si>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</si>
  <si>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</si>
  <si>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</si>
  <si>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</si>
  <si>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</si>
  <si>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</si>
  <si>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</si>
  <si>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</si>
  <si>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</si>
  <si>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</si>
  <si>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</si>
  <si>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</si>
  <si>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</si>
  <si>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</si>
  <si>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</si>
  <si>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</si>
  <si>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</si>
  <si>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</si>
  <si>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</si>
  <si>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</si>
  <si>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</si>
  <si>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</si>
  <si>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</si>
  <si>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</si>
  <si>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</si>
  <si>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</si>
  <si>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</si>
  <si>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</si>
  <si>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</si>
  <si>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</si>
  <si>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</si>
  <si>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</si>
  <si>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</si>
  <si>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</si>
  <si>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</si>
  <si>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</si>
  <si>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</si>
  <si>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</si>
  <si>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</si>
  <si>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</si>
  <si>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</si>
  <si>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</si>
  <si>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</si>
  <si>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</si>
  <si>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</si>
  <si>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</si>
  <si>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</si>
  <si>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</si>
  <si>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</si>
  <si>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</si>
  <si>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</si>
  <si>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</si>
  <si>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</si>
  <si>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</si>
  <si>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</si>
  <si>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</si>
  <si>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</si>
  <si>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</si>
  <si>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</si>
  <si>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</si>
  <si>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</si>
  <si>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</si>
  <si>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</si>
  <si>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</si>
  <si>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</si>
  <si>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</si>
  <si>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</si>
  <si>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</si>
  <si>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</si>
  <si>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</si>
  <si>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</si>
  <si>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</si>
  <si>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</si>
  <si>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</si>
  <si>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</si>
  <si>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</si>
  <si>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</si>
  <si>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</si>
  <si>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</si>
  <si>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</si>
  <si>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</si>
  <si>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</si>
  <si>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</si>
  <si>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</si>
  <si>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</si>
  <si>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</si>
  <si>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</si>
  <si>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</si>
  <si>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</si>
  <si>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</si>
  <si>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</si>
  <si>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</si>
  <si>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</si>
  <si>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</si>
  <si>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</si>
  <si>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</si>
  <si>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</si>
  <si>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</si>
  <si>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</si>
  <si>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</si>
  <si>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</si>
  <si>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</si>
  <si>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</si>
  <si>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</si>
  <si>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</si>
  <si>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</si>
  <si>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</si>
  <si>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</si>
  <si>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</si>
  <si>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</si>
  <si>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</si>
  <si>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</si>
  <si>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</si>
  <si>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</si>
  <si>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</si>
  <si>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</si>
  <si>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</si>
  <si>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</si>
  <si>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</si>
  <si>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</si>
  <si>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</si>
  <si>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</si>
  <si>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</si>
  <si>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</si>
  <si>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</si>
  <si>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</si>
  <si>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</si>
  <si>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</si>
  <si>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</si>
  <si>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</si>
  <si>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</si>
  <si>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</si>
  <si>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</si>
  <si>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</si>
  <si>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</si>
  <si>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</si>
  <si>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</si>
  <si>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</si>
  <si>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</si>
  <si>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</si>
  <si>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</si>
  <si>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</si>
  <si>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</si>
  <si>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</si>
  <si>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</si>
  <si>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</si>
  <si>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</si>
  <si>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</si>
  <si>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</si>
  <si>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</si>
  <si>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</si>
  <si>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</si>
  <si>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</si>
  <si>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</si>
  <si>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</si>
  <si>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</si>
  <si>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</si>
  <si>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</si>
  <si>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</si>
  <si>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</si>
  <si>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</si>
  <si>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</si>
  <si>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</si>
  <si>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</si>
  <si>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</si>
  <si>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</si>
  <si>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</si>
  <si>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</si>
  <si>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</si>
  <si>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</si>
  <si>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</si>
  <si>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</si>
  <si>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</si>
  <si>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</si>
  <si>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</si>
  <si>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</si>
  <si>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</si>
  <si>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</si>
  <si>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</si>
  <si>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</si>
  <si>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</si>
  <si>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</si>
  <si>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</si>
  <si>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</si>
  <si>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</si>
  <si>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</si>
  <si>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</si>
  <si>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</si>
  <si>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</si>
  <si>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</si>
  <si>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</si>
  <si>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</si>
  <si>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</si>
  <si>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</si>
  <si>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</si>
  <si>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</si>
  <si>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</si>
  <si>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</si>
  <si>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</si>
  <si>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</si>
  <si>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</si>
  <si>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</si>
  <si>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</si>
  <si>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</si>
  <si>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</si>
  <si>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</si>
  <si>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</si>
  <si>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</si>
  <si>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</si>
  <si>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</si>
  <si>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</si>
  <si>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</si>
  <si>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</si>
  <si>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</si>
  <si>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</si>
  <si>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</si>
  <si>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</si>
  <si>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</si>
  <si>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</si>
  <si>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</si>
  <si>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</si>
  <si>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</si>
  <si>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</si>
  <si>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</si>
  <si>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</si>
  <si>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</si>
  <si>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</si>
  <si>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</si>
  <si>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</si>
  <si>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</si>
  <si>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</si>
  <si>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</si>
  <si>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</si>
  <si>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</si>
  <si>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</si>
  <si>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</si>
  <si>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</si>
  <si>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</si>
  <si>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</si>
  <si>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</si>
  <si>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</si>
  <si>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</si>
  <si>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</si>
  <si>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</si>
  <si>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</si>
  <si>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</si>
  <si>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</si>
  <si>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</si>
  <si>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</si>
  <si>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</si>
  <si>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</si>
  <si>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</si>
  <si>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</si>
  <si>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</si>
  <si>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</si>
  <si>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</si>
  <si>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</si>
  <si>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</si>
  <si>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</si>
  <si>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</si>
  <si>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</si>
  <si>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</si>
  <si>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</si>
  <si>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</si>
  <si>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</si>
  <si>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</si>
  <si>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</si>
  <si>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</si>
  <si>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</si>
  <si>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</si>
  <si>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</si>
  <si>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</si>
  <si>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</si>
  <si>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</si>
  <si>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</si>
  <si>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</si>
  <si>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</si>
  <si>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</si>
  <si>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</si>
  <si>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</si>
  <si>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</si>
  <si>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</si>
  <si>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</si>
  <si>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</si>
  <si>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</si>
  <si>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</si>
  <si>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</si>
  <si>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</si>
  <si>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</si>
  <si>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</si>
  <si>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</si>
  <si>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</si>
  <si>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</si>
  <si>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</si>
  <si>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</si>
  <si>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</si>
  <si>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</si>
  <si>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</si>
  <si>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</si>
  <si>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</si>
  <si>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</si>
  <si>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</si>
  <si>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</si>
  <si>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</si>
  <si>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</si>
  <si>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</si>
  <si>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</si>
  <si>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</si>
  <si>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</si>
  <si>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</si>
  <si>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</si>
  <si>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</si>
  <si>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</si>
  <si>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</si>
  <si>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</si>
  <si>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</si>
  <si>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</si>
  <si>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</si>
  <si>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</si>
  <si>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</si>
  <si>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</si>
  <si>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</si>
  <si>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</si>
  <si>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</si>
  <si>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</si>
  <si>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</si>
  <si>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</si>
  <si>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</si>
  <si>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</si>
  <si>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</si>
  <si>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</si>
  <si>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</si>
  <si>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</si>
  <si>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</si>
  <si>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</si>
  <si>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</si>
  <si>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</si>
  <si>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</si>
  <si>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</si>
  <si>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</si>
  <si>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</si>
  <si>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</si>
  <si>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</si>
  <si>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</si>
  <si>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</si>
  <si>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</si>
  <si>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</si>
  <si>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</si>
  <si>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</si>
  <si>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</si>
  <si>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</si>
  <si>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</si>
  <si>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</si>
  <si>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</si>
  <si>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</si>
  <si>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</si>
  <si>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</si>
  <si>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</si>
  <si>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</si>
  <si>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</si>
  <si>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</si>
  <si>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</si>
  <si>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</si>
  <si>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</si>
  <si>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</si>
  <si>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</si>
  <si>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</si>
  <si>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</si>
  <si>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</si>
  <si>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</si>
  <si>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</si>
  <si>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</si>
  <si>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</si>
  <si>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</si>
  <si>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</si>
  <si>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</si>
  <si>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</si>
  <si>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</si>
  <si>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</si>
  <si>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</si>
  <si>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</si>
  <si>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</si>
  <si>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</si>
  <si>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</si>
  <si>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</si>
  <si>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</si>
  <si>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</si>
  <si>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</si>
  <si>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</si>
  <si>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</si>
  <si>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</si>
  <si>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</si>
  <si>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</si>
  <si>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</si>
  <si>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</si>
  <si>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</si>
  <si>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</si>
  <si>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</si>
  <si>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</si>
  <si>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</si>
  <si>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</si>
  <si>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</si>
  <si>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</si>
  <si>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</si>
  <si>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</si>
  <si>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</si>
  <si>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</si>
  <si>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</si>
  <si>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</si>
  <si>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</si>
  <si>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</si>
  <si>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</si>
  <si>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</si>
  <si>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</si>
  <si>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</si>
  <si>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</si>
  <si>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</si>
  <si>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</si>
  <si>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</si>
  <si>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</si>
  <si>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</si>
  <si>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</si>
  <si>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</si>
  <si>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</si>
  <si>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</si>
  <si>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</si>
  <si>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</si>
  <si>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</si>
  <si>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</si>
  <si>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</si>
  <si>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</si>
  <si>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</si>
  <si>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</si>
  <si>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</si>
  <si>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</si>
  <si>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</si>
  <si>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</si>
  <si>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</si>
  <si>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</si>
  <si>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</si>
  <si>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</si>
  <si>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</si>
  <si>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</si>
  <si>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</si>
  <si>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</si>
  <si>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</si>
  <si>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</si>
  <si>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</si>
  <si>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</si>
  <si>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</si>
  <si>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</si>
  <si>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</si>
  <si>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</si>
  <si>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</si>
  <si>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</si>
  <si>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</si>
  <si>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</si>
  <si>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</si>
  <si>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</si>
  <si>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</si>
  <si>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</si>
  <si>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</si>
  <si>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</si>
  <si>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</si>
  <si>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</si>
  <si>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</si>
  <si>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</si>
  <si>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</si>
  <si>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</si>
  <si>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</si>
  <si>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</si>
  <si>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</si>
  <si>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</si>
  <si>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</si>
  <si>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</si>
  <si>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</si>
  <si>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</si>
  <si>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</si>
  <si>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</si>
  <si>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</si>
  <si>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</si>
  <si>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</si>
  <si>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</si>
  <si>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</si>
  <si>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</si>
  <si>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</si>
  <si>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</si>
  <si>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</si>
  <si>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</si>
  <si>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</si>
  <si>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</si>
  <si>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</si>
  <si>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</si>
  <si>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</si>
  <si>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</si>
  <si>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</si>
  <si>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</si>
  <si>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</si>
  <si>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</si>
  <si>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</si>
  <si>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</si>
  <si>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</si>
  <si>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</si>
  <si>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</si>
  <si>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</si>
  <si>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</si>
  <si>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</si>
  <si>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</si>
  <si>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</si>
  <si>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</si>
  <si>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</si>
  <si>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</si>
  <si>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</si>
  <si>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</si>
  <si>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</si>
  <si>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</si>
  <si>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</si>
  <si>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</si>
  <si>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</si>
  <si>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</si>
  <si>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</si>
  <si>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</si>
  <si>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</si>
  <si>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</si>
  <si>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</si>
  <si>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</si>
  <si>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</si>
  <si>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</si>
  <si>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</si>
  <si>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</si>
  <si>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</si>
  <si>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</si>
  <si>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</si>
  <si>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</si>
  <si>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</si>
  <si>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</si>
  <si>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</si>
  <si>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</si>
  <si>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</si>
  <si>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</si>
  <si>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</si>
  <si>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</si>
  <si>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</si>
  <si>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</si>
  <si>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</si>
  <si>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</si>
  <si>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</si>
  <si>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</si>
  <si>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</si>
  <si>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</si>
  <si>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</si>
  <si>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</si>
  <si>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</si>
  <si>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</si>
  <si>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</si>
  <si>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</si>
  <si>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</si>
  <si>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</si>
  <si>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</si>
  <si>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</si>
  <si>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</si>
  <si>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</si>
  <si>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</si>
  <si>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</si>
  <si>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</si>
  <si>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</si>
  <si>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</si>
  <si>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</si>
  <si>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</si>
  <si>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</si>
  <si>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</si>
  <si>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</si>
  <si>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</si>
  <si>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</si>
  <si>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</si>
  <si>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</si>
  <si>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</si>
  <si>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</si>
  <si>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</si>
  <si>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</si>
  <si>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</si>
  <si>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</si>
  <si>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</si>
  <si>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</si>
  <si>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</si>
  <si>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</si>
  <si>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</si>
  <si>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</si>
  <si>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</si>
  <si>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</si>
  <si>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</si>
  <si>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</si>
  <si>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</si>
  <si>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</si>
  <si>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</si>
  <si>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</si>
  <si>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</si>
  <si>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</si>
  <si>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</si>
  <si>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</si>
  <si>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</si>
  <si>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</si>
  <si>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</si>
  <si>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</si>
  <si>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</si>
  <si>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</si>
  <si>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</si>
  <si>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</si>
  <si>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</si>
  <si>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</si>
  <si>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</si>
  <si>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</si>
  <si>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</si>
  <si>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</si>
  <si>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</si>
  <si>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</si>
  <si>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</si>
  <si>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</si>
  <si>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</si>
  <si>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</si>
  <si>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</si>
  <si>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</si>
  <si>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</si>
  <si>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</si>
  <si>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</si>
  <si>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</si>
  <si>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</si>
  <si>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</si>
  <si>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</si>
  <si>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</si>
  <si>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</si>
  <si>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</si>
  <si>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</si>
  <si>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</si>
  <si>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</si>
  <si>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</si>
  <si>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</si>
  <si>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</si>
  <si>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</si>
  <si>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</si>
  <si>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</si>
  <si>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</si>
  <si>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</si>
  <si>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</si>
  <si>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</si>
  <si>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</si>
  <si>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</si>
  <si>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</si>
  <si>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</si>
  <si>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</si>
  <si>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</si>
  <si>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</si>
  <si>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</si>
  <si>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</si>
  <si>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</si>
  <si>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</si>
  <si>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</si>
  <si>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</si>
  <si>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</si>
  <si>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</si>
  <si>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</si>
  <si>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</si>
  <si>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</si>
  <si>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</si>
  <si>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</si>
  <si>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</si>
  <si>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</si>
  <si>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</si>
  <si>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</si>
  <si>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</si>
  <si>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</si>
  <si>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</si>
  <si>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</si>
  <si>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</si>
  <si>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</si>
  <si>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</si>
  <si>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</si>
  <si>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</si>
  <si>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</si>
  <si>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</si>
  <si>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</si>
  <si>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</si>
  <si>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</si>
  <si>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</si>
  <si>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</si>
  <si>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</si>
  <si>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</si>
  <si>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</si>
  <si>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</si>
  <si>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</si>
  <si>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</si>
  <si>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</si>
  <si>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</si>
  <si>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</si>
  <si>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</si>
  <si>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</si>
  <si>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</si>
  <si>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</si>
  <si>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</si>
  <si>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</si>
  <si>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</si>
  <si>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</si>
  <si>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</si>
  <si>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</si>
  <si>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</si>
  <si>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</si>
  <si>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</si>
  <si>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</si>
  <si>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</si>
  <si>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</si>
  <si>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</si>
  <si>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</si>
  <si>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</si>
  <si>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</si>
  <si>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</si>
  <si>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</si>
  <si>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</si>
  <si>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</si>
  <si>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</si>
  <si>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</si>
  <si>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</si>
  <si>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</si>
  <si>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</si>
  <si>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</si>
  <si>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</si>
  <si>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</si>
  <si>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</si>
  <si>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</si>
  <si>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</si>
  <si>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</si>
  <si>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</si>
  <si>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</si>
  <si>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</si>
  <si>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</si>
  <si>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</si>
  <si>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</si>
  <si>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</si>
  <si>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</si>
  <si>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</si>
  <si>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</si>
  <si>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</si>
  <si>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</si>
  <si>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</si>
  <si>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</si>
  <si>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</si>
  <si>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</si>
  <si>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</si>
  <si>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</si>
  <si>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</si>
  <si>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</si>
  <si>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</si>
  <si>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</si>
  <si>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</si>
  <si>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</si>
  <si>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</si>
  <si>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</si>
  <si>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</si>
  <si>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</si>
  <si>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</si>
  <si>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</si>
  <si>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</si>
  <si>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</si>
  <si>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</si>
  <si>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</si>
  <si>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</si>
  <si>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</si>
  <si>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</si>
  <si>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</si>
  <si>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</si>
  <si>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</si>
  <si>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</si>
  <si>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</si>
  <si>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</si>
  <si>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</si>
  <si>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</si>
  <si>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</si>
  <si>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</si>
  <si>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</si>
  <si>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</si>
  <si>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</si>
  <si>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</si>
  <si>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</si>
  <si>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</si>
  <si>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</si>
  <si>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</si>
  <si>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</si>
  <si>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</si>
  <si>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</si>
  <si>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</si>
  <si>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</si>
  <si>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</si>
  <si>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</si>
  <si>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</si>
  <si>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</si>
  <si>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</si>
  <si>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</si>
  <si>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</si>
  <si>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</si>
  <si>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</si>
  <si>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</si>
  <si>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</si>
  <si>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</si>
  <si>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</si>
  <si>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</si>
  <si>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</si>
  <si>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</si>
  <si>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</si>
  <si>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</si>
  <si>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</si>
  <si>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</si>
  <si>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</si>
  <si>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</si>
  <si>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</si>
  <si>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</si>
  <si>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</si>
  <si>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</si>
  <si>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</si>
  <si>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</si>
  <si>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</si>
  <si>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</si>
  <si>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</si>
  <si>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</si>
  <si>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</si>
  <si>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</si>
  <si>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</si>
  <si>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</si>
  <si>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</si>
  <si>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</si>
  <si>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</si>
  <si>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</si>
  <si>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</si>
  <si>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</si>
  <si>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</si>
  <si>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</si>
  <si>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</si>
  <si>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</si>
  <si>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</si>
  <si>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</si>
  <si>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</si>
  <si>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</si>
  <si>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</si>
  <si>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</si>
  <si>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</si>
  <si>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</si>
  <si>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</si>
  <si>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</si>
  <si>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</si>
  <si>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</si>
  <si>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</si>
  <si>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</si>
  <si>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</si>
  <si>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</si>
  <si>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</si>
  <si>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</si>
  <si>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</si>
  <si>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</si>
  <si>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</si>
  <si>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</si>
  <si>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</si>
  <si>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</si>
  <si>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</si>
  <si>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</si>
  <si>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</si>
  <si>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</si>
  <si>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</si>
  <si>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</si>
  <si>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</si>
  <si>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</si>
  <si>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</si>
  <si>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</si>
  <si>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</si>
  <si>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</si>
  <si>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</si>
  <si>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</si>
  <si>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</si>
  <si>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</si>
  <si>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</si>
  <si>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</si>
  <si>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</si>
  <si>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</si>
  <si>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</si>
  <si>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</si>
  <si>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</si>
  <si>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</si>
  <si>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</si>
  <si>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</si>
  <si>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</si>
  <si>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</si>
  <si>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</si>
  <si>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</si>
  <si>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</si>
  <si>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</si>
  <si>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</si>
  <si>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</si>
  <si>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</si>
  <si>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</si>
  <si>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</si>
  <si>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</si>
  <si>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</si>
  <si>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</si>
  <si>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</si>
  <si>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</si>
  <si>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</si>
  <si>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</si>
  <si>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</si>
  <si>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</si>
  <si>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</si>
  <si>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PCM-20251116-00001386</t>
  </si>
  <si>
    <t>Critical</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</si>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</sst>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314.88977210647863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8644</v>
      </c>
      <c r="E3" s="133" t="s">
        <v>39024</v>
      </c>
      <c r="F3" s="130">
        <v>45977.603645833333</v>
      </c>
      <c r="G3" s="134">
        <f ca="1">IFERROR(NOW()-F3,"")</f>
        <v>0.23455219907191349</v>
      </c>
      <c r="H3" s="130">
        <v>45977.598726851851</v>
      </c>
      <c r="I3" s="132" t="str">
        <f>IFERROR(VLOOKUP(D3,DB!A:F,6,0),"")</f>
        <v>Generator-SG</v>
      </c>
      <c r="J3" s="132" t="str">
        <f>IFERROR(VLOOKUP(D3,DB!A:G,7,0),"")</f>
        <v>Good</v>
      </c>
      <c r="K3" s="135" t="s">
        <v>39025</v>
      </c>
      <c r="L3" s="136" t="str">
        <f>IFERROR(VLOOKUP(D3,DB!A:I,9,0),"")</f>
        <v>Latis</v>
      </c>
    </row>
    <row r="4" spans="1:15" ht="15" customHeight="1">
      <c r="A4" s="131"/>
      <c r="B4" s="132" t="str">
        <f>IFERROR(VLOOKUP(D4,DB!A:K,11,0),"")</f>
        <v/>
      </c>
      <c r="C4" s="132"/>
      <c r="D4" s="132"/>
      <c r="E4" s="133"/>
      <c r="F4" s="130"/>
      <c r="G4" s="134">
        <f ca="1">IFERROR(NOW()-F4,"")</f>
        <v>45977.838198032405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45977.838198032405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45977.838198032405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45977.838198032405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45977.838198032405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45977.838198032405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45977.838198032405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45977.838198032405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45977.838198032405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45977.838198032405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45977.838198032405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45977.838198032405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45977.838198032405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45977.838198032405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45977.838198032405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45977.838198032405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45977.838198032405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45977.838198032405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45977.838198032405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45977.838198032405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45977.838198032405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45977.838198032405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45977.838198032405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45977.838198032405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45977.838198032405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45977.838198032405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45977.838198032405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45977.838198032405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45977.838198032405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45977.838198032405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45977.838198032405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45977.838198032405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45977.838198032405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45977.838198032405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45977.838198032405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45977.838198032405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45977.838198032405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45977.838198032405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45977.838198032405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45977.838198032405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45977.838198032405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45977.838198032405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45977.838198032405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45977.838198032405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45977.838198032405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45977.838198032405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45977.838198032405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45977.838198032405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45977.838198032405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45977.838198032405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45977.838198032405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45977.838198032405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45977.838198032405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45977.838198032405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45977.838198032405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45977.838198032405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45977.838198032405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45977.838198032405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45977.838198032405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45977.838198032405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45977.838198032405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45977.838198032405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45977.838198032405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45977.838198032405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45977.838198032405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45977.838198032405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45977.838198032405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45977.838198032405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45977.838198032405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45977.838198032405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45977.838198032405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45977.838198032405</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45977.838198032405</v>
      </c>
      <c r="H76" s="130"/>
      <c r="I76" s="132" t="str">
        <f>IFERROR(VLOOKUP(D76,DB!A:F,6,0),"")</f>
        <v/>
      </c>
      <c r="J76" s="132" t="str">
        <f>IFERROR(VLOOKUP(D76,DB!A:G,7,0),"")</f>
        <v/>
      </c>
      <c r="K76" s="135"/>
      <c r="L76" s="136" t="str">
        <f>IFERROR(VLOOKUP(D76,DB!A:I,9,0),"")</f>
        <v/>
      </c>
    </row>
    <row r="77" spans="1:12" ht="15" customHeight="1">
      <c r="A77" s="131"/>
      <c r="B77" s="132" t="str">
        <f>IFERROR(VLOOKUP(D77,DB!A:K,11,0),"")</f>
        <v/>
      </c>
      <c r="C77" s="132"/>
      <c r="D77" s="132"/>
      <c r="E77" s="133"/>
      <c r="F77" s="130"/>
      <c r="G77" s="134">
        <f ca="1">IFERROR(NOW()-F77,"")</f>
        <v>45977.838198032405</v>
      </c>
      <c r="H77" s="130"/>
      <c r="I77" s="132" t="str">
        <f>IFERROR(VLOOKUP(D77,DB!A:F,6,0),"")</f>
        <v/>
      </c>
      <c r="J77" s="132" t="str">
        <f>IFERROR(VLOOKUP(D77,DB!A:G,7,0),"")</f>
        <v/>
      </c>
      <c r="K77" s="135"/>
      <c r="L77" s="136" t="str">
        <f>IFERROR(VLOOKUP(D77,DB!A:I,9,0),"")</f>
        <v/>
      </c>
    </row>
  </sheetData>
  <customSheetViews>
    <customSheetView guid="{F6042A99-DD27-4453-835D-0834D95730CC}" filter="1" showAutoFilter="1">
      <pageMargins left="0" right="0" top="0" bottom="0" header="0" footer="0"/>
      <autoFilter ref="B1:M1" xr:uid="{8D880CDB-EA31-4709-8C1A-25B2484BD596}"/>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3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152.8383600694433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37">
        <v>45976.436342592591</v>
      </c>
      <c r="G4" s="105">
        <f ca="1">IFERROR(NOW()-F4,"-")</f>
        <v>1.4018554398135166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45977.838198032405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45977.838198032405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45977.838198032405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45977.838198032405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45977.838198032405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45977.838198032405</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45977.838198032405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45977.838198032405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45977.838198032405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45977.838198032405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45977.838198032405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45977.838198032405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45977.838198032405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45977.838198032405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45977.838198032405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45977.838198032405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45977.838198032405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45977.838198032405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45977.838198032405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45977.838198032405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45977.838198032405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45977.838198032405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45977.838198032405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45977.838198032405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45977.838198032405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45977.838198032405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45977.838198032405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45977.838198032405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45977.838198032405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45977.838198032405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45977.838198032405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45977.838198032405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45977.838198032405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45977.838198032405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45977.838198032405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45977.838198032405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45977.838198032405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45977.838198032405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45977.838198032405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45977.838198032405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45977.838198032405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45977.838198032405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45977.838198032405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45977.838198032405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45977.838198032405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45977.838198032405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45977.838198032405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45977.838198032405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45977.838198032405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45977.838198032405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45977.838198032405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45977.838198032405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45977.838198032405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45977.838198032405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45977.838198032405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45977.838198032405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45977.838198032405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45977.838198032405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45977.838198032405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45977.838198032405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45977.838198032405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45977.838198032405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45977.838198032405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45977.838198032405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45977.838198032405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45977.838198032405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45977.838198032405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45977.838198032405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45977.838198032405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45977.838198032405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45977.838198032405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45977.838198032405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45977.838198032405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45977.838198032405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45977.838198032405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45977.838198032405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45977.838198032405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45977.838198032405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45977.838198032405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45977.838198032405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45977.838198032405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45977.838198032405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45977.838198032405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45977.838198032405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45977.838198032405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45977.838198032405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45977.838198032405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45977.838198032405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45977.838198032405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45977.838198032405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45977.838198032405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45977.838198032405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45977.838198032405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45977.838198032405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45977.838198032405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45977.838198032405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45977.838198032405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45977.838198032405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45977.838198032405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45977.838198032405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45977.838198032405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45977.838198032405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45977.838198032405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45977.838198032405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45977.838198032405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45977.838198032405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45977.838198032405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45977.838198032405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45977.838198032405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45977.838198032405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45977.838198032405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45977.838198032405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45977.838198032405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45977.838198032405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45977.838198032405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45977.838198032405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45977.838198032405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45977.838198032405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45977.838198032405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45977.838198032405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45977.838198032405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45977.838198032405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45977.838198032405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45977.838198032405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45977.838198032405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45977.838198032405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45977.838198032405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45977.838198032405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45977.838198032405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45977.838198032405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45977.838198032405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45977.838198032405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45977.838198032405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45977.838198032405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45977.838198032405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45977.838198032405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45977.838198032405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45977.838198032405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45977.838198032405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45977.838198032405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45977.838198032405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45977.838198032405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45977.838198032405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45977.838198032405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45977.838198032405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45977.838198032405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45977.838198032405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45977.838198032405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45977.838198032405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45977.838198032405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45977.838198032405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45977.838198032405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45977.838198032405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45977.838198032405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45977.838198032405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45977.838198032405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45977.838198032405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45977.838198032405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45977.838198032405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45977.838198032405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45977.838198032405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45977.838198032405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45977.838198032405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45977.838198032405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45977.838198032405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45977.838198032405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45977.838198032405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45977.838198032405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45977.838198032405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45977.838198032405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45977.838198032405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45977.838198032405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45977.838198032405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45977.838198032405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45977.838198032405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45977.838198032405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45977.838198032405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45977.838198032405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45977.838198032405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45977.838198032405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45977.838198032405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45977.838198032405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45977.838198032405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45977.838198032405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45977.838198032405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45977.838198032405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45977.838198032405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45977.838198032405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45977.838198032405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45977.838198032405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45977.838198032405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45977.838198032405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45977.838198032405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45977.838198032405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45977.838198032405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45977.838198032405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45977.838198032405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45977.838198032405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45977.838198032405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45977.838198032405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45977.838198032405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45977.838198032405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45977.838198032405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45977.838198032405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45977.838198032405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45977.838198032405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45977.838198032405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45977.838198032405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45977.838198032405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45977.838198032405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45977.838198032405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45977.838198032405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45977.838198032405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45977.838198032405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45977.838198032405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45977.838198032405</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45977.838198032405</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45977.838198032405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45977.838198032405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45977.838198032405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45977.838198032405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45977.838198032405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45977.838198032405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45977.838198032405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45977.838198032405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45977.838198032405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45977.838198032405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45977.838198032405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45977.838198032405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45977.838198032405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45977.838198032405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45977.838198032405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45977.838198032405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45977.838198032405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45977.838198032405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45977.838198032405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45977.838198032405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45977.838198032405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45977.838198032405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45977.838198032405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45977.838198032405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45977.838198032405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45977.838198032405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45977.838198032405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45977.838198032405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45977.838198032405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45977.838198032405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45977.838198032405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45977.838198032405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45977.838198032405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45977.838198032405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45977.838198032405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45977.838198032405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45977.838198032405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45977.838198032405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45977.838198032405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45977.838198032405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45977.838198032405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45977.838198032405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45977.838198032405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45977.838198032405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45977.838198032405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45977.838198032405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45977.838198032405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45977.838198032405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45977.838198032405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45977.838198032405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45977.838198032405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45977.838198032405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45977.838198032405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45977.838198032405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45977.838198032405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45977.838198032405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45977.838198032405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45977.838198032405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45977.838198032405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45977.838198032405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45977.838198032405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45977.838198032405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45977.838198032405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45977.838198032405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45977.838198032405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45977.838198032405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45977.838198032405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45977.838198032405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45977.838198032405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45977.838198032405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45977.838198032405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45977.838198032405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45977.838198032405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45977.838198032405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45977.838198032405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45977.838198032405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45977.838198032405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45977.838198032405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45977.838198032405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45977.838198032405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45977.838198032405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45977.838198032405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45977.838198032405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45977.838198032405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45977.838198032405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45977.838198032405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45977.838198032405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45977.838198032405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45977.838198032405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45977.838198032405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45977.838198032405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45977.838198032405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45977.838198032405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45977.838198032405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45977.838198032405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45977.838198032405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45977.838198032405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45977.838198032405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45977.838198032405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45977.838198032405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45977.838198032405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45977.838198032405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45977.838198032405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45977.838198032405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45977.838198032405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45977.838198032405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45977.838198032405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45977.838198032405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45977.838198032405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45977.838198032405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45977.838198032405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45977.838198032405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45977.838198032405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45977.838198032405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45977.838198032405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45977.838198032405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45977.838198032405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45977.838198032405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45977.838198032405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45977.838198032405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45977.838198032405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45977.838198032405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45977.838198032405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45977.838198032405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45977.838198032405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45977.838198032405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45977.838198032405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45977.838198032405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45977.838198032405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45977.838198032405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45977.838198032405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45977.838198032405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45977.838198032405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45977.838198032405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45977.838198032405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45977.838198032405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45977.838198032405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45977.838198032405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45977.838198032405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45977.838198032405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45977.838198032405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45977.838198032405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45977.838198032405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45977.838198032405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45977.838198032405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45977.838198032405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45977.838198032405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45977.838198032405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45977.838198032405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45977.838198032405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45977.838198032405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45977.838198032405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45977.838198032405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45977.838198032405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45977.838198032405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45977.838198032405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45977.838198032405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45977.838198032405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45977.838198032405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45977.838198032405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45977.838198032405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45977.838198032405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45977.838198032405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45977.838198032405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45977.838198032405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45977.838198032405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45977.838198032405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45977.838198032405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45977.838198032405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45977.838198032405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45977.838198032405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45977.838198032405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45977.838198032405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45977.838198032405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45977.838198032405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45977.838198032405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45977.838198032405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45977.838198032405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45977.838198032405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45977.838198032405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45977.838198032405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45977.838198032405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45977.838198032405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45977.838198263889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45977.838198263889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45977.838198263889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45977.838198263889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45977.838198263889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45977.838198263889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45977.838198263889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45977.838198263889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45977.838198263889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45977.838198263889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45977.838198263889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45977.838198263889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45977.838198263889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45977.838198263889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45977.838198263889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45977.838198263889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45977.838198263889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45977.838198263889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45977.838198263889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45977.838198263889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45977.838198263889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45977.838198263889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45977.838198263889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45977.838198263889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45977.838198263889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45977.838198263889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45977.838198263889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45977.838198263889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45977.838198263889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45977.838198263889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45977.838198263889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45977.838198263889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45977.838198263889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45977.838198263889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45977.838198263889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45977.838198263889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45977.838198263889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45977.838198263889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45977.838198263889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45977.838198263889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45977.838198263889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45977.838198263889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45977.838198263889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45977.838198263889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45977.838198263889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45977.838198263889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45977.838198263889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45977.838198263889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45977.838198263889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45977.838198263889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45977.838198263889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45977.838198263889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45977.838198263889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45977.838198263889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45977.838198263889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45977.838198263889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45977.838198263889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45977.838198263889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45977.838198263889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45977.838198263889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45977.838198263889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45977.838198263889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45977.838198263889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45977.838198263889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45977.838198263889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45977.838198263889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45977.838198263889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45977.838198263889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45977.838198263889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45977.838198263889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45977.838198263889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45977.838198263889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45977.838198263889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45977.838198263889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45977.838198263889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45977.838198263889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45977.838198263889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45977.838198263889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45977.838198263889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45977.838198263889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45977.838198263889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45977.838198263889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45977.838198263889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45977.838198263889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45977.838198263889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45977.838198263889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45977.838198263889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45977.838198263889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45977.838198263889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45977.838198263889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45977.838198263889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45977.838198263889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45977.838198263889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45977.838198263889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45977.838198263889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45977.838198263889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45977.838198263889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45977.838198263889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45977.838198263889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45977.838198263889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45977.838198263889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45977.838198263889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45977.838198263889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45977.838198263889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45977.838198263889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45977.838198263889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45977.838198263889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45977.838198263889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45977.838198263889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45977.838198263889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45977.838198263889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45977.838198263889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45977.838198263889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45977.838198263889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45977.838198263889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45977.838198263889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45977.838198263889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45977.838198263889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45977.838198263889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45977.838198263889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45977.838198263889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45977.838198263889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45977.838198263889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45977.838198263889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45977.838198263889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45977.838198263889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45977.838198263889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45977.838198263889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45977.838198263889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45977.838198263889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45977.838198263889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45977.838198263889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45977.838198263889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45977.838198263889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45977.838198263889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45977.838198263889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45977.838198263889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45977.838198263889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45977.838198263889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45977.838198263889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45977.838198263889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45977.838198263889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45977.838198263889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45977.838198263889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45977.838198263889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45977.838198263889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45977.838198263889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45977.838198263889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45977.838198263889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45977.838198263889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45977.838198263889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45977.838198263889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45977.838198263889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45977.838198263889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45977.838198263889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45977.838198263889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45977.838198263889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45977.838198263889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45977.838198263889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45977.838198263889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45977.838198263889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45977.838198263889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45977.838198263889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45977.838198263889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45977.838198263889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45977.838198263889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45977.838198263889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45977.838198263889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45977.838198263889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45977.838198263889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45977.838198263889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45977.838198263889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45977.838198263889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45977.838198263889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45977.838198263889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45977.838198263889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45977.838198263889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45977.838198263889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45977.838198263889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45977.838198263889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45977.838198263889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45977.838198263889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45977.838198263889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45977.838198263889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45977.838198263889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45977.838198263889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45977.838198263889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45977.838198263889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45977.838198263889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45977.838198263889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45977.838198263889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45977.838198263889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45977.838198263889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45977.838198263889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45977.838198263889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45977.838198263889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45977.838198263889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45977.838198263889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45977.838198263889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45977.838198263889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45977.838198263889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45977.838198263889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45977.838198263889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45977.838198263889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45977.838198263889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45977.838198263889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45977.838198263889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45977.838198263889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45977.838198263889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45977.838198263889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45977.838198263889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45977.838198263889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45977.838198263889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45977.838198263889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45977.838198263889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45977.838198263889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45977.838198263889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45977.838198263889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45977.838198263889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45977.838198263889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45977.838198263889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45977.838198263889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45977.838198263889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45977.838198263889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45977.838198263889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45977.838198263889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45977.838198263889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45977.838198263889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45977.838198263889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45977.838198263889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45977.838198263889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45977.838198263889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45977.838198263889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45977.838198263889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45977.838198263889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45977.838198263889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45977.838198263889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45977.838198263889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45977.838198263889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45977.838198263889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45977.838198263889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45977.838198263889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45977.838198263889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45977.838198263889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45977.838198263889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45977.838198263889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45977.838198263889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45977.838198263889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45977.838198263889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45977.838198263889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45977.838198263889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45977.838198263889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45977.838198263889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45977.838198263889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45977.838198263889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45977.838198263889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45977.838198263889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45977.838198263889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45977.838198263889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45977.838198263889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45977.838198263889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45977.838198263889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45977.838198263889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45977.838198263889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45977.838198263889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45977.838198263889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45977.838198263889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45977.838198263889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45977.838198263889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45977.838198263889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45977.838198263889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45977.838198263889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45977.838198263889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45977.838198263889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45977.838198263889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45977.838198263889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45977.838198263889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45977.838198263889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45977.838198263889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45977.838198263889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45977.838198263889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45977.838198263889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45977.838198263889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45977.838198263889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45977.838198263889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45977.838198263889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45977.838198263889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45977.838198263889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45977.838198263889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45977.838198263889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45977.838198263889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45977.838198263889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45977.838198263889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45977.838198263889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45977.838198263889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45977.838198263889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45977.838198263889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45977.838198263889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45977.838198263889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45977.838198263889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45977.838198263889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45977.838198263889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45977.838198263889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45977.838198263889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45977.838198263889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45977.838198263889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45977.838198263889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45977.838198263889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45977.838198263889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45977.838198263889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45977.838198263889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45977.838198263889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45977.838198263889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45977.838198263889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45977.838198263889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45977.838198263889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45977.838198263889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45977.838198263889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45977.838198263889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45977.838198263889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45977.838198263889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45977.838198263889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45977.838198263889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45977.838198263889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45977.838198263889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45977.838198263889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45977.838198263889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45977.838198263889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45977.838198263889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45977.838198263889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45977.838198263889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45977.838198263889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45977.838198263889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45977.838198263889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45977.838198263889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45977.838198263889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45977.838198263889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45977.838198263889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45977.838198263889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45977.838198263889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45977.838198263889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45977.838198263889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45977.838198263889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45977.838198263889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45977.838198263889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45977.838198263889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45977.838198263889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45977.838198263889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45977.838198263889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45977.838198263889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45977.838198263889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45977.838198263889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45977.838198263889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45977.838198263889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45977.838198263889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45977.838198263889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45977.838198263889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45977.838198263889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45977.838198263889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45977.838198263889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45977.838198263889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45977.838198263889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45977.838198263889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45977.838198263889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45977.838198263889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45977.838198263889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45977.838198263889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45977.838198263889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45977.838198263889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45977.838198263889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45977.838198263889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45977.838198263889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45977.838198263889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45977.838198263889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45977.838198263889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45977.838198263889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45977.838198263889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45977.838198263889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45977.838198263889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45977.838198263889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45977.838198263889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45977.838198263889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45977.838198263889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45977.838198263889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45977.838198263889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45977.838198263889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45977.838198263889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45977.838198263889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45977.838198263889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45977.838198263889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45977.838198263889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45977.838198263889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45977.838198263889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45977.838198263889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45977.838198263889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45977.838198263889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45977.838198263889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45977.838198263889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45977.838198263889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45977.838198263889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45977.838198263889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45977.838198263889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45977.838198263889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45977.838198263889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45977.838198263889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45977.838198263889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45977.838198263889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45977.838198263889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45977.838198263889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45977.838198263889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45977.838198263889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45977.838198263889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45977.838198263889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45977.838198263889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45977.838198263889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45977.838198263889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45977.838198263889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45977.838198263889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45977.838198263889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45977.838198263889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45977.838198263889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45977.838198263889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45977.838198263889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45977.838198263889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45977.838198263889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45977.838198263889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45977.838198263889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45977.838198263889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45977.838198263889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45977.838198263889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45977.838198263889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45977.838198263889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45977.838198263889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45977.838198263889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45977.838198263889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45977.838198263889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45977.838198263889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45977.838198263889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45977.838198263889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45977.838198263889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45977.838198263889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45977.838198263889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45977.838198263889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45977.838198263889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45977.838198263889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45977.838198263889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45977.838198263889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45977.838198263889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45977.838198263889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45977.838198263889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45977.838198263889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45977.838198263889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45977.838198263889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45977.838198263889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45977.838198263889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45977.838198263889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45977.838198263889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45977.838198263889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45977.838198263889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45977.838198263889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45977.838198263889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45977.838198263889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45977.838198263889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45977.838198263889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45977.838198263889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45977.838198263889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45977.838198263889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45977.838198263889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45977.838198263889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45977.838198263889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45977.838198263889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45977.838198263889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45977.838198263889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45977.838198263889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45977.838198263889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45977.838198263889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45977.838198263889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45977.838198263889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45977.838198263889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45977.838198263889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45977.838198263889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45977.838198263889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45977.838198263889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45977.838198263889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45977.838198263889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45977.838198263889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45977.838198263889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45977.838198263889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45977.838198263889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45977.838198263889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45977.838198263889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45977.838198263889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45977.838198263889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45977.838198263889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45977.838198263889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45977.838198263889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45977.838198263889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45977.838198263889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45977.838198263889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45977.838198263889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45977.838198263889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45977.838198263889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45977.838198263889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45977.838198263889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45977.838198263889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45977.838198263889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45977.838198263889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45977.838198263889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45977.838198263889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45977.838198263889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45977.838198263889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45977.838198263889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45977.838198263889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45977.838198263889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45977.838198263889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45977.838198263889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45977.838198263889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45977.838198263889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45977.838198263889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45977.838198263889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45977.838198263889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45977.838198263889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45977.838198263889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45977.838198263889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45977.838198263889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45977.838198263889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45977.838198263889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45977.838198263889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45977.838198263889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45977.838198263889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45977.838198263889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45977.838198263889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45977.838198263889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45977.838198263889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45977.838198263889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45977.838198263889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45977.838198263889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45977.838198263889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45977.838198263889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45977.838198263889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45977.838198263889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45977.838198263889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45977.838198263889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45977.838198263889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45977.838198263889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45977.838198263889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45977.838198263889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45977.838198263889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45977.838198263889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45977.838198263889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45977.838198263889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45977.838198263889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45977.838198263889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45977.838198263889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45977.838198263889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45977.838198263889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45977.838198263889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45977.838198263889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45977.838198263889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45977.838198263889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45977.838198263889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45977.838198263889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45977.838198263889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45977.838198263889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45977.838198263889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45977.838198263889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45977.838198263889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45977.838198263889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45977.838198263889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45977.838198263889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45977.838198263889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45977.838198263889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45977.838198263889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45977.838198263889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45977.838198263889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45977.838198263889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45977.838198263889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45977.838198263889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45977.838198263889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45977.838198263889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45977.838198263889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45977.838198263889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45977.838198263889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45977.838198263889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45977.838198263889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45977.838198263889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45977.838198263889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45977.838198263889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45977.838198263889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45977.838198263889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45977.838198263889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45977.838198263889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45977.838198263889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45977.838198263889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45977.838198263889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45977.838198263889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45977.838198263889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45977.838198263889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45977.838198263889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45977.838198263889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45977.838198263889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45977.838198263889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45977.838198263889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45977.838198263889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45977.838198263889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45977.838198263889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45977.838198263889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45977.838198263889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45977.838198263889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45977.838198263889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45977.838198263889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45977.838198263889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45977.838198263889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45977.838198263889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45977.838198263889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45977.838198263889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45977.838198263889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45977.838198263889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45977.838198263889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45977.838198263889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45977.838198263889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45977.838198263889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45977.838198263889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45977.838198263889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45977.838198263889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45977.838198263889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45977.838198263889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45977.838198263889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45977.838198263889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45977.838198263889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45977.838198263889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45977.838198263889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45977.838198263889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45977.838198263889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45977.838198263889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45977.838198263889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45977.838198263889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45977.838198263889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45977.838198263889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45977.838198263889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45977.838198263889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45977.838198263889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45977.838198263889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45977.838198263889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45977.838198263889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45977.838198263889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45977.838198263889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45977.838198263889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45977.838198263889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45977.838198263889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45977.838198263889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45977.838198263889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45977.838198263889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45977.838198263889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45977.838198263889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45977.838198263889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45977.838198263889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45977.838198263889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45977.838198263889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45977.838198263889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45977.838198263889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45977.838198263889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45977.838198263889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45977.838198263889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45977.838198263889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45977.838198263889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45977.838198263889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45977.838198263889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45977.838198263889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45977.838198263889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45977.838198263889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45977.838198263889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45977.838198263889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45977.838198263889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45977.838198263889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45977.838198263889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45977.838198263889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45977.838198263889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45977.838198263889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45977.838198263889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45977.838198263889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45977.838198263889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45977.838198263889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45977.838198263889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45977.838198263889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45977.838198263889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45977.838198263889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45977.838198263889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45977.838198263889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45977.838198263889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45977.838198263889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45977.838198263889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45977.838198263889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45977.838198263889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45977.838198263889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45977.838198263889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45977.838198263889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45977.838198263889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45977.838198263889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45977.838198263889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45977.838198263889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45977.838198263889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45977.838198263889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45977.838198263889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45977.838198263889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45977.838198263889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45977.838198263889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45977.838198263889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45977.838198263889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45977.838198263889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45977.838198263889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45977.838198263889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45977.838198263889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45977.838198263889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45977.838198263889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45977.838198263889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45977.838198263889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45977.838198263889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45977.838198263889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45977.838198263889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45977.838198263889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45977.838198263889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45977.838198263889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45977.838198263889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45977.838198263889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45977.838198263889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45977.838198263889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45977.838198263889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45977.838198263889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45977.838198263889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45977.838198263889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45977.838198263889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45977.838198263889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45977.838198263889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45977.838198263889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45977.838198263889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45977.838198263889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45977.838198263889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45977.838198263889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45977.838198263889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45977.838198263889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45977.838198263889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45977.838198263889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45977.838198263889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45977.838198263889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45977.838198263889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45977.838198263889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45977.838198263889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45977.838198263889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45977.838198263889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45977.838198263889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45977.838198263889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45977.838198263889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45977.838198263889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45977.838198263889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45977.838198263889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45977.838198263889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45977.838198263889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45977.838198263889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45977.838198263889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45977.838198263889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45977.838198263889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45977.838198263889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45977.838198263889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45977.838198263889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45977.838198263889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45977.838198263889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45977.838198263889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45977.838198263889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45977.838198263889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45977.838198263889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45977.838198263889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45977.838198263889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45977.838198263889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45977.838198263889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45977.838198263889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45977.838198263889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45977.838198263889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45977.838198263889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45977.838198263889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45977.838198263889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45977.838198263889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45977.838198263889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45977.838198263889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45977.838198263889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45977.838198263889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45977.838198263889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45977.838198263889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45977.838198263889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45977.838198263889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45977.838198263889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45977.838198263889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45977.838198263889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45977.838198263889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45977.838198263889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45977.838198263889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45977.838198263889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45977.838198263889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45977.838198263889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45977.838198263889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45977.838198263889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45977.838198263889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45977.838198263889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45977.838198263889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45977.838198263889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45977.838198263889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45977.838198263889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45977.838198263889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45977.838198263889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45977.838198263889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274.35748043980857</v>
      </c>
      <c r="H2" s="96">
        <v>45703.474768518521</v>
      </c>
      <c r="I2" s="96" t="str">
        <f>IFERROR(VLOOKUP(D2,DB!A:F,6,0),"")</f>
        <v>SCECO</v>
      </c>
      <c r="J2" s="96" t="str">
        <f>IFERROR(VLOOKUP(D2,DB!A:G,7,0),"")</f>
        <v>Dead</v>
      </c>
      <c r="K2" s="98" t="s">
        <v>39111</v>
      </c>
      <c r="L2" s="92" t="str">
        <f>IFERROR(VLOOKUP(D2,DB!A:I,9,0),"")</f>
        <v>Latis</v>
      </c>
    </row>
    <row r="3" spans="1:16" ht="15" customHeight="1">
      <c r="A3" s="116"/>
      <c r="B3" s="116" t="str">
        <f>IFERROR(VLOOKUP(D3,DB!A:K,11,0),"")</f>
        <v/>
      </c>
      <c r="C3" s="94"/>
      <c r="D3" s="92"/>
      <c r="E3" s="95"/>
      <c r="F3" s="96"/>
      <c r="G3" s="97">
        <f t="shared" ref="G3:G4" ca="1" si="1">IFERROR(NOW()-F4,"")</f>
        <v>45977.838198032405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t="shared" ca="1" si="1"/>
        <v>45977.838198032405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45977.838198032405</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45977.838198032405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45977.838198032405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45977.838198032405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45977.838198032405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45977.838198032405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45977.838198032405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45977.838198032405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45977.838198032405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45977.838198032405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45977.838198032405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45977.838198032405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45977.838198032405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45977.838198032405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45977.838198032405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45977.838198032405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45977.838198032405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45977.838198032405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45977.838198032405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45977.838198032405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45977.838198032405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45977.838198032405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45977.838198032405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45977.838198032405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45977.838198032405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45977.838198032405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45977.838198032405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45977.838198032405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45977.838198032405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45977.838198032405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45977.838198032405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45977.838198032405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45977.838198032405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45977.838198032405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45977.838198032405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45977.838198032405</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45977.838198032405</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45977.838198032405</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45977.838198032405</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45977.838198032405</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45977.838198032405</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45977.838198032405</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45977.838198032405</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45977.838198032405</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45977.838198032405</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45977.838198032405</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45977.838198032405</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45977.838198032405</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45977.838198032405</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45977.838198032405</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45977.838198032405</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45977.838198032405</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45977.838198032405</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45977.838198032405</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45977.838198032405</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45977.838198032405</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45977.838198032405</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45977.838198032405</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45977.838198032405</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45977.838198032405</v>
      </c>
      <c r="H64" s="96"/>
      <c r="I64" s="116" t="str">
        <f>IFERROR(VLOOKUP(D64,DB!A:F,6,0),"")</f>
        <v/>
      </c>
      <c r="J64" s="116" t="str">
        <f>IFERROR(VLOOKUP(D64,DB!A:G,7,0),"")</f>
        <v/>
      </c>
      <c r="K64" s="98"/>
      <c r="L64" s="92" t="str">
        <f>IFERROR(VLOOKUP(D64,DB!A:I,9,0),"")</f>
        <v/>
      </c>
    </row>
    <row r="65" spans="1:12" ht="15" customHeight="1">
      <c r="A65" s="116"/>
      <c r="B65" s="116" t="str">
        <f>IFERROR(VLOOKUP(D65,DB!A:K,11,0),"")</f>
        <v/>
      </c>
      <c r="C65" s="94"/>
      <c r="D65" s="92"/>
      <c r="E65" s="95"/>
      <c r="F65" s="96"/>
      <c r="G65" s="97">
        <f ca="1">IFERROR(NOW()-F65,"")</f>
        <v>45977.838198032405</v>
      </c>
      <c r="H65" s="96"/>
      <c r="I65" s="116" t="str">
        <f>IFERROR(VLOOKUP(D65,DB!A:F,6,0),"")</f>
        <v/>
      </c>
      <c r="J65" s="116"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39112</v>
      </c>
      <c r="B2" s="37" t="str">
        <f>IFERROR(VLOOKUP(D2,DB!A:K,11,0),"")</f>
        <v>R5</v>
      </c>
      <c r="C2" s="37">
        <v>3</v>
      </c>
      <c r="D2" s="107" t="s">
        <v>36011</v>
      </c>
      <c r="E2" s="37" t="s">
        <v>39021</v>
      </c>
      <c r="F2" s="38">
        <v>45891.832060185188</v>
      </c>
      <c r="G2" s="109">
        <f ca="1">IFERROR(NOW()-F2,"")</f>
        <v>86.006137847216451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09">
        <f t="shared" ref="G3" ca="1" si="0">IFERROR(NOW()-F3,"")</f>
        <v>51.649320717588125</v>
      </c>
      <c r="H3" s="38">
        <v>45926.158159722225</v>
      </c>
      <c r="I3" s="37" t="str">
        <f>IFERROR(VLOOKUP(D3,DB!A:F,6,0),"")</f>
        <v>SCECO</v>
      </c>
      <c r="J3" s="37" t="str">
        <f>IFERROR(VLOOKUP(D3,DB!A:G,7,0),"")</f>
        <v>Good</v>
      </c>
      <c r="K3" s="37" t="s">
        <v>39115</v>
      </c>
      <c r="L3" s="37" t="str">
        <f>IFERROR(VLOOKUP(D3,DB!A:I,9,0),"")</f>
        <v>Latis</v>
      </c>
      <c r="M3" s="106"/>
    </row>
    <row r="4" spans="1:13" ht="48" customHeight="1">
      <c r="A4" s="110" t="s">
        <v>39116</v>
      </c>
      <c r="B4" s="110" t="str">
        <f>IFERROR(VLOOKUP(D4,DB!A:K,11,0),"")</f>
        <v>R5</v>
      </c>
      <c r="C4" s="110">
        <v>1</v>
      </c>
      <c r="D4" s="110" t="s">
        <v>34758</v>
      </c>
      <c r="E4" s="110" t="s">
        <v>39024</v>
      </c>
      <c r="F4" s="111">
        <v>45948.661111111112</v>
      </c>
      <c r="G4" s="112">
        <f t="shared" ref="G4" ca="1" si="1">IFERROR(NOW()-F4,"")</f>
        <v>29.177086921292357</v>
      </c>
      <c r="H4" s="111">
        <v>45948.661111111112</v>
      </c>
      <c r="I4" s="110" t="str">
        <f>IFERROR(VLOOKUP(D4,DB!A:F,6,0),"")</f>
        <v>SCECO</v>
      </c>
      <c r="J4" s="110" t="str">
        <f>IFERROR(VLOOKUP(D4,DB!A:G,7,0),"")</f>
        <v>Dead</v>
      </c>
      <c r="K4" s="110" t="s">
        <v>39117</v>
      </c>
      <c r="L4" s="110" t="str">
        <f>IFERROR(VLOOKUP(D4,DB!A:I,9,0),"")</f>
        <v>Latis</v>
      </c>
    </row>
    <row r="5" spans="1:13" ht="30.75">
      <c r="A5" s="110" t="s">
        <v>39118</v>
      </c>
      <c r="B5" s="110" t="s">
        <v>5443</v>
      </c>
      <c r="C5" s="110">
        <v>1</v>
      </c>
      <c r="D5" s="110" t="s">
        <v>32330</v>
      </c>
      <c r="E5" s="110" t="s">
        <v>39021</v>
      </c>
      <c r="F5" s="111">
        <v>45968.848599537036</v>
      </c>
      <c r="G5" s="112">
        <f t="shared" ref="G5:G23" ca="1" si="2">IFERROR(NOW()-F5,"")</f>
        <v>8.9895984953691368</v>
      </c>
      <c r="H5" s="111">
        <v>45968.827465277776</v>
      </c>
      <c r="I5" s="110" t="s">
        <v>22</v>
      </c>
      <c r="J5" s="110" t="s">
        <v>65</v>
      </c>
      <c r="K5" s="110" t="s">
        <v>39119</v>
      </c>
      <c r="L5" s="110" t="s">
        <v>8145</v>
      </c>
    </row>
    <row r="6" spans="1:13">
      <c r="A6" s="110" t="s">
        <v>39120</v>
      </c>
      <c r="B6" s="110" t="str">
        <f>IFERROR(VLOOKUP(D6,DB!A:K,11,0),"")</f>
        <v>R5</v>
      </c>
      <c r="C6" s="110">
        <v>1</v>
      </c>
      <c r="D6" s="110" t="s">
        <v>33371</v>
      </c>
      <c r="E6" s="110" t="s">
        <v>39021</v>
      </c>
      <c r="F6" s="139">
        <v>45977.514803240738</v>
      </c>
      <c r="G6" s="112">
        <f t="shared" ca="1" si="2"/>
        <v>0.32339479166694218</v>
      </c>
      <c r="H6" s="139">
        <v>45977.468807870369</v>
      </c>
      <c r="I6" s="110" t="str">
        <f>IFERROR(VLOOKUP(D6,DB!A:F,6,0),"")</f>
        <v>SCECO</v>
      </c>
      <c r="J6" s="110" t="str">
        <f>IFERROR(VLOOKUP(D6,DB!A:G,7,0),"")</f>
        <v>Weak</v>
      </c>
      <c r="K6" s="110" t="s">
        <v>39121</v>
      </c>
      <c r="L6" s="110" t="str">
        <f>IFERROR(VLOOKUP(D6,DB!A:I,9,0),"")</f>
        <v>Latis</v>
      </c>
    </row>
    <row r="7" spans="1:13">
      <c r="A7" s="110"/>
      <c r="B7" s="110" t="str">
        <f>IFERROR(VLOOKUP(D7,DB!A:K,11,0),"")</f>
        <v/>
      </c>
      <c r="C7" s="110"/>
      <c r="D7" s="110"/>
      <c r="E7" s="110"/>
      <c r="F7" s="110"/>
      <c r="G7" s="112">
        <f t="shared" ca="1" si="2"/>
        <v>45977.838198032405</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45977.838198032405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45977.838198032405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45977.838198032405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45977.838198032405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45977.838198032405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45977.838198032405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45977.838198032405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45977.838198032405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45977.838198032405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45977.838198032405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45977.838198032405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45977.838198032405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45977.838198032405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45977.838198032405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45977.838198032405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45977.838198032405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45977.838198032405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45977.838198032405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45977.838198032405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45977.838198032405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45977.838198032405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45977.838198032405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45977.838198032405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45977.838198032405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45977.838198032405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45977.838198032405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45977.838198032405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45977.838198032405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45977.838198032405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45977.838198032405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45977.838198032405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45977.838198032405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45977.838198032405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45977.838198032405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45977.838198032405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45977.838198032405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45977.838198032405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45977.838198032405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45977.838198032405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45977.838198032405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45977.838198032405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45977.838198032405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45977.838198032405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45977.838198032405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45977.838198032405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45977.838198032405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45977.838198032405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45977.838198032405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45977.838198032405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45977.838198032405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45977.838198032405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45977.838198032405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45977.838198032405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45977.838198032405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45977.838198032405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45977.838198032405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45977.838198032405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45977.838198032405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45977.838198032405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45977.838198032405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45977.838198032405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45977.838198032405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45977.838198032405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45977.838198032405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45977.838198032405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45977.838198032405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45977.838198032405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45977.838198032405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45977.838198032405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45977.838198032405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45977.838198032405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45977.838198032405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45977.838198032405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45977.838198032405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45977.838198032405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45977.838198032405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45977.838198032405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45977.838198032405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45977.838198032405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45977.838198032405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45977.838198032405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45977.838198032405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45977.838198032405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45977.838198032405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45977.838198032405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45977.838198032405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45977.838198032405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45977.838198032405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45977.838198032405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45977.838198032405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45977.838198032405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45977.838198032405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45977.838198032405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45977.838198032405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45977.838198032405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45977.838198032405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45977.838198032405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45977.838198032405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45977.838198032405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45977.838198032405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45977.838198032405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45977.838198032405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45977.838198032405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45977.838198032405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45977.838198032405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45977.838198032405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45977.838198032405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45977.838198032405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45977.838198032405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45977.838198032405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45977.838198032405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45977.838198032405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45977.838198032405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45977.838198032405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45977.838198032405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45977.838198032405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45977.838198032405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45977.838198032405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45977.838198032405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45977.838198032405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45977.838198032405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45977.838198032405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45977.838198032405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45977.838198032405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45977.838198032405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45977.838198032405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45977.838198032405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45977.838198032405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45977.838198032405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45977.838198032405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45977.838198032405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45977.838198032405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45977.838198032405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45977.838198032405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45977.838198032405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45977.838198032405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45977.838198032405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45977.838198032405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45977.838198032405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45977.838198032405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45977.838198032405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45977.838198032405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45977.838198032405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45977.838198032405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45977.838198032405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45977.838198032405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45977.838198032405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45977.838198032405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45977.838198032405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45977.838198032405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45977.838198032405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45977.838198032405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45977.838198032405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45977.838198032405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45977.838198032405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45977.838198032405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45977.838198032405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45977.838198032405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45977.838198032405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45977.838198032405</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45977.838198032405</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45977.838198032405</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45977.838198032405</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2</v>
      </c>
      <c r="D2" s="122" t="s">
        <v>34326</v>
      </c>
      <c r="E2" s="110" t="s">
        <v>39021</v>
      </c>
      <c r="F2" s="124">
        <v>45977.787777777776</v>
      </c>
      <c r="G2" s="105">
        <f t="shared" ref="G2" ca="1" si="0">IFERROR(NOW()-F2,"-")</f>
        <v>5.0420254628988914E-2</v>
      </c>
      <c r="H2" s="124">
        <v>45977.787777777776</v>
      </c>
      <c r="I2" s="122" t="str">
        <f>IFERROR(VLOOKUP(D2,DB!A:F,6,0),"")</f>
        <v>SCECO</v>
      </c>
      <c r="J2" s="122" t="str">
        <f>IFERROR(VLOOKUP(D2,DB!A:G,7,0),"")</f>
        <v>Dead</v>
      </c>
      <c r="K2" s="125" t="s">
        <v>39123</v>
      </c>
      <c r="L2" s="126" t="str">
        <f>IFERROR(VLOOKUP(D2,DB!A:I,9,0),"")</f>
        <v>Latis</v>
      </c>
    </row>
    <row r="3" spans="1:16382" ht="31.5" customHeight="1">
      <c r="A3" s="121"/>
      <c r="B3" s="122" t="str">
        <f>IFERROR(VLOOKUP(D3,DB!A:K,11,0),"")</f>
        <v/>
      </c>
      <c r="C3" s="123"/>
      <c r="D3" s="122"/>
      <c r="E3" s="110"/>
      <c r="F3" s="124"/>
      <c r="G3" s="105">
        <f t="shared" ref="G3:G66" ca="1" si="1">IFERROR(NOW()-F3,"-")</f>
        <v>45977.838198032405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1"/>
      <c r="E4" s="110"/>
      <c r="F4" s="124"/>
      <c r="G4" s="105">
        <f t="shared" ca="1" si="1"/>
        <v>45977.838198032405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45977.838198032405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45977.838198032405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45977.838198032405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45977.838198032405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45977.838198032405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45977.838198032405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45977.838198032405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45977.838198032405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45977.838198032405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45977.838198032405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45977.838198032405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45977.838198032405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45977.838198032405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45977.838198032405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45977.838198032405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45977.838198032405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45977.838198032405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45977.838198032405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45977.838198032405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45977.838198032405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45977.838198032405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45977.838198032405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45977.838198032405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45977.838198032405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45977.838198032405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45977.838198032405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45977.838198032405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45977.838198032405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45977.838198032405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45977.838198032405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45977.838198032405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45977.838198032405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45977.838198032405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45977.838198032405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45977.838198032405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45977.838198032405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45977.838198032405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45977.838198032405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45977.838198032405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45977.838198032405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45977.838198032405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45977.838198032405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45977.838198032405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45977.838198032405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45977.838198032405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45977.838198032405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45977.838198032405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45977.838198032405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45977.838198032405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45977.838198032405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45977.838198032405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45977.838198032405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45977.838198032405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45977.838198032405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45977.838198032405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45977.838198032405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45977.838198032405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45977.838198032405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45977.838198032405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45977.838198032405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45977.838198032405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45977.838198032405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45977.838198032405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45977.838198032405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45977.838198032405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45977.838198032405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45977.838198032405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45977.838198032405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45977.838198032405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45977.838198032405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45977.838198032405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45977.838198032405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45977.838198032405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45977.838198032405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45977.838198032405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45977.838198032405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45977.838198032405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45977.838198032405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45977.838198032405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45977.838198032405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45977.838198032405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45977.838198032405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45977.838198032405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45977.838198032405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45977.838198032405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45977.838198032405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45977.838198032405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45977.838198032405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45977.838198032405</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45977.838198032405</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45977.838198032405</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45977.838198032405</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45977.838198032405</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45977.838198032405</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45977.838198032405</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45977.838198032405</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2025-11-16T17:08:13Z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